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11-01" sheetId="1" r:id="rId1"/>
    <sheet name="11-02" sheetId="2" r:id="rId2"/>
    <sheet name="11-03" sheetId="3" r:id="rId3"/>
    <sheet name="11-04" sheetId="4" r:id="rId4"/>
    <sheet name="11-05" sheetId="5" r:id="rId5"/>
    <sheet name="11-06" sheetId="6" r:id="rId6"/>
    <sheet name="11-07" sheetId="7" r:id="rId7"/>
  </sheets>
  <definedNames>
    <definedName name="_xlnm.Print_Area" localSheetId="1">'11-02'!$A$1:$K$14</definedName>
    <definedName name="_xlnm.Print_Area" localSheetId="2">'11-03'!$A$1:$N$34</definedName>
    <definedName name="_xlnm.Print_Area" localSheetId="3">'11-04'!$A$1:$N$36</definedName>
    <definedName name="_xlnm.Print_Area" localSheetId="4">'11-05'!$A$1:$P$32</definedName>
    <definedName name="_xlnm.Print_Area" localSheetId="5">'11-06'!$A$1:$L$41</definedName>
    <definedName name="_xlnm.Print_Area" localSheetId="6">'11-07'!$A$1:$M$13</definedName>
  </definedNames>
  <calcPr fullCalcOnLoad="1" refMode="R1C1"/>
</workbook>
</file>

<file path=xl/sharedStrings.xml><?xml version="1.0" encoding="utf-8"?>
<sst xmlns="http://schemas.openxmlformats.org/spreadsheetml/2006/main" count="260" uniqueCount="123">
  <si>
    <t>区　　　分</t>
  </si>
  <si>
    <t>私　　　　　　　　　　立</t>
  </si>
  <si>
    <t>総 数</t>
  </si>
  <si>
    <t>その他</t>
  </si>
  <si>
    <t>個人立</t>
  </si>
  <si>
    <t>法人立</t>
  </si>
  <si>
    <t>（単位：校）</t>
  </si>
  <si>
    <t>＜専修学校＞</t>
  </si>
  <si>
    <t>総　数</t>
  </si>
  <si>
    <t>公　立</t>
  </si>
  <si>
    <t>私　　　　　　　　　　立</t>
  </si>
  <si>
    <t>学　 校</t>
  </si>
  <si>
    <t>準学校</t>
  </si>
  <si>
    <t>財　 団</t>
  </si>
  <si>
    <t>社　 団</t>
  </si>
  <si>
    <t>その他</t>
  </si>
  <si>
    <t>個人立</t>
  </si>
  <si>
    <t>法人立</t>
  </si>
  <si>
    <t xml:space="preserve">  鳥 取 市</t>
  </si>
  <si>
    <t xml:space="preserve">  米 子 市</t>
  </si>
  <si>
    <t xml:space="preserve">  倉 吉 市</t>
  </si>
  <si>
    <t>＜専修学校＞</t>
  </si>
  <si>
    <t>総　数</t>
  </si>
  <si>
    <t>国　立</t>
  </si>
  <si>
    <t>公　立</t>
  </si>
  <si>
    <t>学　 校</t>
  </si>
  <si>
    <t>準学校</t>
  </si>
  <si>
    <t>財　 団</t>
  </si>
  <si>
    <t>社　 団</t>
  </si>
  <si>
    <t>区　　　分</t>
  </si>
  <si>
    <t>総　　　　　　　　　　数</t>
  </si>
  <si>
    <t>公立</t>
  </si>
  <si>
    <t>（単位：人）</t>
  </si>
  <si>
    <t>介護福祉</t>
  </si>
  <si>
    <t>その他</t>
  </si>
  <si>
    <t>理学・作業療法</t>
  </si>
  <si>
    <t>商業実務関係</t>
  </si>
  <si>
    <t>服飾 ・家政関係</t>
  </si>
  <si>
    <t>商業</t>
  </si>
  <si>
    <t>受験・補習</t>
  </si>
  <si>
    <t>農業関係</t>
  </si>
  <si>
    <t>農業</t>
  </si>
  <si>
    <t>文化・教養関係</t>
  </si>
  <si>
    <t>教育・社会福祉関係</t>
  </si>
  <si>
    <t>高等</t>
  </si>
  <si>
    <t>専門</t>
  </si>
  <si>
    <t>一般</t>
  </si>
  <si>
    <t>課程</t>
  </si>
  <si>
    <t>総　　　数</t>
  </si>
  <si>
    <t>高 等 課 程</t>
  </si>
  <si>
    <t>専 門 課 程</t>
  </si>
  <si>
    <t>一 般 課 程</t>
  </si>
  <si>
    <t>入学定員</t>
  </si>
  <si>
    <t>志願者</t>
  </si>
  <si>
    <t>入学者</t>
  </si>
  <si>
    <t>区　　　分</t>
  </si>
  <si>
    <t>総数</t>
  </si>
  <si>
    <t>工業関係</t>
  </si>
  <si>
    <t>情報処理</t>
  </si>
  <si>
    <t>医療関係</t>
  </si>
  <si>
    <t>看護</t>
  </si>
  <si>
    <t>准看護</t>
  </si>
  <si>
    <t>歯科衛生</t>
  </si>
  <si>
    <t>歯科技工</t>
  </si>
  <si>
    <t>衛生関係</t>
  </si>
  <si>
    <t>理容</t>
  </si>
  <si>
    <t>美容</t>
  </si>
  <si>
    <t>和洋裁</t>
  </si>
  <si>
    <t>公　　　立</t>
  </si>
  <si>
    <t>私　　　立</t>
  </si>
  <si>
    <t>総 数</t>
  </si>
  <si>
    <t>男</t>
  </si>
  <si>
    <t>女</t>
  </si>
  <si>
    <t>（単位：学科）</t>
  </si>
  <si>
    <t>【 課　程　別 】</t>
  </si>
  <si>
    <t>【 学　科　別 】</t>
  </si>
  <si>
    <t>高等課程</t>
  </si>
  <si>
    <t>専門課程</t>
  </si>
  <si>
    <t>一般課程</t>
  </si>
  <si>
    <t>（単位：人）</t>
  </si>
  <si>
    <t xml:space="preserve">  北 栄 町</t>
  </si>
  <si>
    <t>ビジネス</t>
  </si>
  <si>
    <t>ビジネス</t>
  </si>
  <si>
    <t>学科数
（学科）</t>
  </si>
  <si>
    <t>第１１－５表　課程別・学科別入学状況</t>
  </si>
  <si>
    <t>＜専修学校＞</t>
  </si>
  <si>
    <t>総　　        　数</t>
  </si>
  <si>
    <t>設　　　　置　　　　者　　　　別</t>
  </si>
  <si>
    <t>総   数</t>
  </si>
  <si>
    <t>男</t>
  </si>
  <si>
    <t>女</t>
  </si>
  <si>
    <t>公　　　立</t>
  </si>
  <si>
    <t>私　　　立</t>
  </si>
  <si>
    <t>【課程別】</t>
  </si>
  <si>
    <t>【学科別】</t>
  </si>
  <si>
    <t>ビジネス</t>
  </si>
  <si>
    <t>その他</t>
  </si>
  <si>
    <t>（単位：人）</t>
  </si>
  <si>
    <t>区　　分</t>
  </si>
  <si>
    <t>教　　　　　員　　　　　数</t>
  </si>
  <si>
    <t>職　　員　　数</t>
  </si>
  <si>
    <t>総　　　数</t>
  </si>
  <si>
    <t>総 数</t>
  </si>
  <si>
    <t xml:space="preserve"> 鳥 取 市</t>
  </si>
  <si>
    <t xml:space="preserve"> 米 子 市</t>
  </si>
  <si>
    <t xml:space="preserve"> 倉 吉 市</t>
  </si>
  <si>
    <t xml:space="preserve"> 北 栄 町</t>
  </si>
  <si>
    <t>第１１－７表　　　市町村別教職員数（ 本 務 者 ）</t>
  </si>
  <si>
    <t>総　  数</t>
  </si>
  <si>
    <t>令和元年度</t>
  </si>
  <si>
    <t>３年度</t>
  </si>
  <si>
    <t>２年度</t>
  </si>
  <si>
    <t>第１１－４表　課程別・学科別生徒数</t>
  </si>
  <si>
    <t>第１１－１表　設置者別学校数</t>
  </si>
  <si>
    <t>第１１－２表　市町村別学校数及び学科数</t>
  </si>
  <si>
    <t>第１１－３表　課程別・学科別学科数</t>
  </si>
  <si>
    <t>受験・補修</t>
  </si>
  <si>
    <t>学　　　　　　校　　　　　　数   （校）</t>
  </si>
  <si>
    <t>総　数</t>
  </si>
  <si>
    <t>総　 　数</t>
  </si>
  <si>
    <t>平成30年度</t>
  </si>
  <si>
    <t>４年度</t>
  </si>
  <si>
    <t>第１１－６表　課程別・学科別卒業者数（令和３年度間）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</si>
</sst>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_ * #,##0\ ;_ * \-#,##0\ ;_ * &quot;-&quot;\ ;_ @\ "/>
    <numFmt numFmtId="179" formatCode="_*\ #,##0_ ;_*\ \-#,##0_ ;_*\ &quot;-&quot;_ ;_@_ "/>
    <numFmt numFmtId="180" formatCode="_*\ #,##0_ ;_*\ \-#,##0_ ;_*\ &quot;-&quot;_ \ ;_@_ "/>
    <numFmt numFmtId="181" formatCode="#,##0_ "/>
    <numFmt numFmtId="182" formatCode="#,##0_);\(#,##0\)"/>
    <numFmt numFmtId="183" formatCode="#,##0;&quot;△ &quot;#,##0"/>
    <numFmt numFmtId="184" formatCode="#,##0\ "/>
    <numFmt numFmtId="185" formatCode="[&lt;=999]000;000\-00"/>
    <numFmt numFmtId="186" formatCode="0;&quot;△ &quot;0"/>
    <numFmt numFmtId="187" formatCode="0;\-0;&quot;－&quot;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b/>
      <sz val="10.5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sz val="9"/>
      <name val="ＭＳ Ｐ明朝"/>
      <family val="1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8" fontId="11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11" fillId="0" borderId="0" xfId="0" applyNumberFormat="1" applyFont="1" applyFill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41" fontId="5" fillId="0" borderId="0" xfId="0" applyNumberFormat="1" applyFont="1" applyAlignment="1">
      <alignment vertical="center" shrinkToFi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41" fontId="5" fillId="0" borderId="20" xfId="0" applyNumberFormat="1" applyFont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/>
    </xf>
    <xf numFmtId="0" fontId="9" fillId="0" borderId="10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5" fillId="0" borderId="0" xfId="0" applyFont="1" applyBorder="1" applyAlignment="1">
      <alignment horizontal="distributed" vertical="center"/>
    </xf>
    <xf numFmtId="41" fontId="5" fillId="0" borderId="15" xfId="62" applyNumberFormat="1" applyFont="1" applyBorder="1" applyAlignment="1">
      <alignment vertical="center" shrinkToFit="1"/>
      <protection/>
    </xf>
    <xf numFmtId="41" fontId="5" fillId="0" borderId="0" xfId="62" applyNumberFormat="1" applyFont="1" applyBorder="1" applyAlignment="1">
      <alignment vertical="center" shrinkToFit="1"/>
      <protection/>
    </xf>
    <xf numFmtId="41" fontId="5" fillId="0" borderId="18" xfId="62" applyNumberFormat="1" applyFont="1" applyBorder="1" applyAlignment="1">
      <alignment vertical="center" shrinkToFit="1"/>
      <protection/>
    </xf>
    <xf numFmtId="41" fontId="23" fillId="0" borderId="0" xfId="49" applyNumberFormat="1" applyFont="1" applyFill="1" applyBorder="1" applyAlignment="1">
      <alignment vertical="center"/>
    </xf>
    <xf numFmtId="41" fontId="23" fillId="0" borderId="18" xfId="49" applyNumberFormat="1" applyFont="1" applyFill="1" applyBorder="1" applyAlignment="1">
      <alignment vertical="center"/>
    </xf>
    <xf numFmtId="41" fontId="11" fillId="0" borderId="0" xfId="62" applyNumberFormat="1" applyFont="1" applyBorder="1" applyAlignment="1">
      <alignment vertical="center" shrinkToFit="1"/>
      <protection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21" fillId="0" borderId="15" xfId="51" applyNumberFormat="1" applyFont="1" applyFill="1" applyBorder="1" applyAlignment="1">
      <alignment vertical="center"/>
    </xf>
    <xf numFmtId="176" fontId="21" fillId="0" borderId="0" xfId="51" applyNumberFormat="1" applyFont="1" applyFill="1" applyBorder="1" applyAlignment="1">
      <alignment vertical="center"/>
    </xf>
    <xf numFmtId="176" fontId="21" fillId="0" borderId="18" xfId="51" applyNumberFormat="1" applyFont="1" applyFill="1" applyBorder="1" applyAlignment="1">
      <alignment vertical="center"/>
    </xf>
    <xf numFmtId="176" fontId="6" fillId="0" borderId="15" xfId="51" applyNumberFormat="1" applyFont="1" applyFill="1" applyBorder="1" applyAlignment="1">
      <alignment vertical="center"/>
    </xf>
    <xf numFmtId="176" fontId="6" fillId="0" borderId="0" xfId="51" applyNumberFormat="1" applyFont="1" applyFill="1" applyBorder="1" applyAlignment="1">
      <alignment vertical="center"/>
    </xf>
    <xf numFmtId="176" fontId="6" fillId="0" borderId="18" xfId="5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horizontal="distributed" vertical="center"/>
    </xf>
    <xf numFmtId="41" fontId="5" fillId="0" borderId="11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0" xfId="51" applyNumberFormat="1" applyFont="1" applyFill="1" applyBorder="1" applyAlignment="1">
      <alignment vertical="center"/>
    </xf>
    <xf numFmtId="41" fontId="5" fillId="0" borderId="15" xfId="51" applyNumberFormat="1" applyFont="1" applyFill="1" applyBorder="1" applyAlignment="1">
      <alignment vertical="center"/>
    </xf>
    <xf numFmtId="41" fontId="5" fillId="0" borderId="18" xfId="51" applyNumberFormat="1" applyFont="1" applyFill="1" applyBorder="1" applyAlignment="1">
      <alignment vertical="center"/>
    </xf>
    <xf numFmtId="41" fontId="21" fillId="0" borderId="15" xfId="51" applyNumberFormat="1" applyFont="1" applyFill="1" applyBorder="1" applyAlignment="1">
      <alignment vertical="center"/>
    </xf>
    <xf numFmtId="41" fontId="21" fillId="0" borderId="0" xfId="51" applyNumberFormat="1" applyFont="1" applyFill="1" applyBorder="1" applyAlignment="1">
      <alignment vertical="center"/>
    </xf>
    <xf numFmtId="41" fontId="21" fillId="0" borderId="18" xfId="51" applyNumberFormat="1" applyFont="1" applyFill="1" applyBorder="1" applyAlignment="1">
      <alignment vertical="center"/>
    </xf>
    <xf numFmtId="41" fontId="6" fillId="0" borderId="18" xfId="0" applyNumberFormat="1" applyFont="1" applyBorder="1" applyAlignment="1">
      <alignment vertical="center" shrinkToFit="1"/>
    </xf>
    <xf numFmtId="41" fontId="6" fillId="0" borderId="15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41" fontId="5" fillId="0" borderId="15" xfId="62" applyNumberFormat="1" applyFont="1" applyFill="1" applyBorder="1">
      <alignment vertical="center"/>
      <protection/>
    </xf>
    <xf numFmtId="41" fontId="5" fillId="0" borderId="0" xfId="62" applyNumberFormat="1" applyFont="1" applyFill="1" applyBorder="1">
      <alignment vertical="center"/>
      <protection/>
    </xf>
    <xf numFmtId="41" fontId="5" fillId="0" borderId="18" xfId="62" applyNumberFormat="1" applyFont="1" applyFill="1" applyBorder="1">
      <alignment vertical="center"/>
      <protection/>
    </xf>
    <xf numFmtId="41" fontId="5" fillId="0" borderId="15" xfId="62" applyNumberFormat="1" applyFont="1" applyFill="1" applyBorder="1" applyAlignment="1">
      <alignment vertical="center" shrinkToFit="1"/>
      <protection/>
    </xf>
    <xf numFmtId="41" fontId="5" fillId="0" borderId="0" xfId="62" applyNumberFormat="1" applyFont="1" applyFill="1" applyBorder="1" applyAlignment="1">
      <alignment vertical="center" shrinkToFit="1"/>
      <protection/>
    </xf>
    <xf numFmtId="41" fontId="5" fillId="0" borderId="18" xfId="62" applyNumberFormat="1" applyFont="1" applyFill="1" applyBorder="1" applyAlignment="1">
      <alignment vertical="center" shrinkToFit="1"/>
      <protection/>
    </xf>
    <xf numFmtId="41" fontId="5" fillId="0" borderId="12" xfId="62" applyNumberFormat="1" applyFont="1" applyFill="1" applyBorder="1" applyAlignment="1">
      <alignment vertical="center" shrinkToFit="1"/>
      <protection/>
    </xf>
    <xf numFmtId="41" fontId="5" fillId="0" borderId="10" xfId="62" applyNumberFormat="1" applyFont="1" applyFill="1" applyBorder="1" applyAlignment="1">
      <alignment vertical="center" shrinkToFit="1"/>
      <protection/>
    </xf>
    <xf numFmtId="41" fontId="5" fillId="0" borderId="19" xfId="62" applyNumberFormat="1" applyFont="1" applyFill="1" applyBorder="1" applyAlignment="1">
      <alignment vertical="center" shrinkToFit="1"/>
      <protection/>
    </xf>
    <xf numFmtId="0" fontId="15" fillId="0" borderId="20" xfId="0" applyFont="1" applyBorder="1" applyAlignment="1">
      <alignment horizontal="right" vertical="center"/>
    </xf>
    <xf numFmtId="0" fontId="5" fillId="13" borderId="15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21" fillId="13" borderId="15" xfId="0" applyFont="1" applyFill="1" applyBorder="1" applyAlignment="1">
      <alignment vertical="center"/>
    </xf>
    <xf numFmtId="0" fontId="22" fillId="13" borderId="0" xfId="0" applyFont="1" applyFill="1" applyBorder="1" applyAlignment="1">
      <alignment horizontal="distributed" vertical="center"/>
    </xf>
    <xf numFmtId="0" fontId="21" fillId="13" borderId="0" xfId="0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38" fontId="23" fillId="0" borderId="0" xfId="0" applyNumberFormat="1" applyFont="1" applyAlignment="1">
      <alignment vertical="center"/>
    </xf>
    <xf numFmtId="0" fontId="23" fillId="13" borderId="15" xfId="0" applyFont="1" applyFill="1" applyBorder="1" applyAlignment="1">
      <alignment vertical="center"/>
    </xf>
    <xf numFmtId="0" fontId="14" fillId="13" borderId="15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4" fillId="0" borderId="0" xfId="0" applyNumberFormat="1" applyFont="1" applyBorder="1" applyAlignment="1">
      <alignment vertical="center" shrinkToFit="1"/>
    </xf>
    <xf numFmtId="41" fontId="14" fillId="0" borderId="18" xfId="0" applyNumberFormat="1" applyFont="1" applyBorder="1" applyAlignment="1">
      <alignment vertical="center" shrinkToFit="1"/>
    </xf>
    <xf numFmtId="41" fontId="6" fillId="13" borderId="15" xfId="62" applyNumberFormat="1" applyFont="1" applyFill="1" applyBorder="1" applyAlignment="1">
      <alignment vertical="center" shrinkToFit="1"/>
      <protection/>
    </xf>
    <xf numFmtId="41" fontId="6" fillId="13" borderId="0" xfId="62" applyNumberFormat="1" applyFont="1" applyFill="1" applyBorder="1" applyAlignment="1">
      <alignment vertical="center" shrinkToFit="1"/>
      <protection/>
    </xf>
    <xf numFmtId="41" fontId="6" fillId="13" borderId="18" xfId="62" applyNumberFormat="1" applyFont="1" applyFill="1" applyBorder="1" applyAlignment="1">
      <alignment vertical="center" shrinkToFit="1"/>
      <protection/>
    </xf>
    <xf numFmtId="0" fontId="16" fillId="0" borderId="15" xfId="0" applyFont="1" applyBorder="1" applyAlignment="1">
      <alignment horizontal="center" vertical="center"/>
    </xf>
    <xf numFmtId="41" fontId="6" fillId="0" borderId="1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 shrinkToFit="1"/>
    </xf>
    <xf numFmtId="41" fontId="5" fillId="0" borderId="18" xfId="0" applyNumberFormat="1" applyFont="1" applyBorder="1" applyAlignment="1">
      <alignment vertical="center" shrinkToFit="1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 shrinkToFit="1"/>
    </xf>
    <xf numFmtId="41" fontId="14" fillId="0" borderId="15" xfId="0" applyNumberFormat="1" applyFont="1" applyBorder="1" applyAlignment="1">
      <alignment vertical="center" shrinkToFit="1"/>
    </xf>
    <xf numFmtId="41" fontId="23" fillId="0" borderId="15" xfId="49" applyNumberFormat="1" applyFont="1" applyFill="1" applyBorder="1" applyAlignment="1">
      <alignment vertical="center"/>
    </xf>
    <xf numFmtId="41" fontId="11" fillId="0" borderId="15" xfId="62" applyNumberFormat="1" applyFont="1" applyBorder="1" applyAlignment="1">
      <alignment vertical="center" shrinkToFit="1"/>
      <protection/>
    </xf>
    <xf numFmtId="0" fontId="7" fillId="0" borderId="18" xfId="0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21" fillId="0" borderId="0" xfId="0" applyNumberFormat="1" applyFont="1" applyBorder="1" applyAlignment="1">
      <alignment vertical="center" shrinkToFit="1"/>
    </xf>
    <xf numFmtId="41" fontId="21" fillId="0" borderId="18" xfId="0" applyNumberFormat="1" applyFont="1" applyBorder="1" applyAlignment="1">
      <alignment vertical="center" shrinkToFit="1"/>
    </xf>
    <xf numFmtId="0" fontId="25" fillId="13" borderId="0" xfId="0" applyFont="1" applyFill="1" applyBorder="1" applyAlignment="1">
      <alignment horizontal="distributed" vertical="center"/>
    </xf>
    <xf numFmtId="0" fontId="13" fillId="13" borderId="18" xfId="0" applyFont="1" applyFill="1" applyBorder="1" applyAlignment="1">
      <alignment horizontal="center" vertical="center"/>
    </xf>
    <xf numFmtId="0" fontId="26" fillId="13" borderId="18" xfId="0" applyFont="1" applyFill="1" applyBorder="1" applyAlignment="1">
      <alignment horizontal="right" vertical="center"/>
    </xf>
    <xf numFmtId="0" fontId="14" fillId="13" borderId="18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right" vertical="center"/>
    </xf>
    <xf numFmtId="0" fontId="21" fillId="13" borderId="0" xfId="0" applyFont="1" applyFill="1" applyBorder="1" applyAlignment="1">
      <alignment horizontal="distributed" vertical="center"/>
    </xf>
    <xf numFmtId="0" fontId="21" fillId="13" borderId="0" xfId="0" applyFont="1" applyFill="1" applyBorder="1" applyAlignment="1">
      <alignment vertical="center"/>
    </xf>
    <xf numFmtId="0" fontId="6" fillId="13" borderId="15" xfId="0" applyFont="1" applyFill="1" applyBorder="1" applyAlignment="1">
      <alignment vertical="center"/>
    </xf>
    <xf numFmtId="0" fontId="22" fillId="13" borderId="0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1" fontId="21" fillId="0" borderId="15" xfId="62" applyNumberFormat="1" applyFont="1" applyBorder="1" applyAlignment="1">
      <alignment vertical="center" shrinkToFit="1"/>
      <protection/>
    </xf>
    <xf numFmtId="41" fontId="21" fillId="0" borderId="0" xfId="62" applyNumberFormat="1" applyFont="1" applyBorder="1" applyAlignment="1">
      <alignment vertical="center" shrinkToFit="1"/>
      <protection/>
    </xf>
    <xf numFmtId="41" fontId="21" fillId="0" borderId="18" xfId="62" applyNumberFormat="1" applyFont="1" applyBorder="1" applyAlignment="1">
      <alignment vertical="center" shrinkToFit="1"/>
      <protection/>
    </xf>
    <xf numFmtId="0" fontId="5" fillId="0" borderId="11" xfId="0" applyFont="1" applyBorder="1" applyAlignment="1">
      <alignment horizontal="center" vertical="center"/>
    </xf>
    <xf numFmtId="0" fontId="22" fillId="0" borderId="20" xfId="0" applyFont="1" applyBorder="1" applyAlignment="1">
      <alignment horizontal="right" vertical="center"/>
    </xf>
    <xf numFmtId="41" fontId="21" fillId="0" borderId="0" xfId="0" applyNumberFormat="1" applyFont="1" applyAlignment="1">
      <alignment vertical="center" shrinkToFit="1"/>
    </xf>
    <xf numFmtId="41" fontId="21" fillId="0" borderId="15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41" fontId="21" fillId="0" borderId="20" xfId="0" applyNumberFormat="1" applyFont="1" applyBorder="1" applyAlignment="1">
      <alignment vertical="center" shrinkToFit="1"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41" fontId="5" fillId="0" borderId="25" xfId="0" applyNumberFormat="1" applyFont="1" applyBorder="1" applyAlignment="1">
      <alignment vertical="center"/>
    </xf>
    <xf numFmtId="41" fontId="6" fillId="0" borderId="26" xfId="0" applyNumberFormat="1" applyFont="1" applyBorder="1" applyAlignment="1">
      <alignment vertical="center"/>
    </xf>
    <xf numFmtId="41" fontId="5" fillId="0" borderId="26" xfId="62" applyNumberFormat="1" applyFont="1" applyBorder="1" applyAlignment="1">
      <alignment vertical="center" shrinkToFit="1"/>
      <protection/>
    </xf>
    <xf numFmtId="41" fontId="5" fillId="0" borderId="27" xfId="0" applyNumberFormat="1" applyFont="1" applyBorder="1" applyAlignment="1">
      <alignment vertical="center"/>
    </xf>
    <xf numFmtId="41" fontId="3" fillId="0" borderId="15" xfId="62" applyNumberFormat="1" applyFont="1" applyBorder="1" applyAlignment="1">
      <alignment vertical="center" shrinkToFit="1"/>
      <protection/>
    </xf>
    <xf numFmtId="41" fontId="3" fillId="0" borderId="0" xfId="62" applyNumberFormat="1" applyFont="1" applyBorder="1" applyAlignment="1">
      <alignment vertical="center" shrinkToFit="1"/>
      <protection/>
    </xf>
    <xf numFmtId="41" fontId="3" fillId="0" borderId="18" xfId="62" applyNumberFormat="1" applyFont="1" applyBorder="1" applyAlignment="1">
      <alignment vertical="center" shrinkToFit="1"/>
      <protection/>
    </xf>
    <xf numFmtId="41" fontId="14" fillId="13" borderId="15" xfId="62" applyNumberFormat="1" applyFont="1" applyFill="1" applyBorder="1" applyAlignment="1">
      <alignment vertical="center" shrinkToFit="1"/>
      <protection/>
    </xf>
    <xf numFmtId="41" fontId="14" fillId="13" borderId="0" xfId="62" applyNumberFormat="1" applyFont="1" applyFill="1" applyBorder="1" applyAlignment="1">
      <alignment vertical="center" shrinkToFit="1"/>
      <protection/>
    </xf>
    <xf numFmtId="41" fontId="14" fillId="13" borderId="18" xfId="62" applyNumberFormat="1" applyFont="1" applyFill="1" applyBorder="1" applyAlignment="1">
      <alignment vertical="center" shrinkToFit="1"/>
      <protection/>
    </xf>
    <xf numFmtId="0" fontId="22" fillId="0" borderId="15" xfId="0" applyFont="1" applyBorder="1" applyAlignment="1">
      <alignment horizontal="center" vertical="center"/>
    </xf>
    <xf numFmtId="41" fontId="6" fillId="0" borderId="0" xfId="0" applyNumberFormat="1" applyFont="1" applyAlignment="1">
      <alignment vertical="center" shrinkToFit="1"/>
    </xf>
    <xf numFmtId="41" fontId="6" fillId="0" borderId="20" xfId="0" applyNumberFormat="1" applyFont="1" applyBorder="1" applyAlignment="1">
      <alignment vertical="center" shrinkToFit="1"/>
    </xf>
    <xf numFmtId="41" fontId="20" fillId="0" borderId="15" xfId="62" applyNumberFormat="1" applyFont="1" applyFill="1" applyBorder="1" applyAlignment="1">
      <alignment horizontal="right" vertical="center"/>
      <protection/>
    </xf>
    <xf numFmtId="41" fontId="20" fillId="0" borderId="0" xfId="62" applyNumberFormat="1" applyFont="1" applyFill="1" applyBorder="1" applyAlignment="1">
      <alignment horizontal="right" vertical="center"/>
      <protection/>
    </xf>
    <xf numFmtId="41" fontId="5" fillId="0" borderId="0" xfId="62" applyNumberFormat="1" applyFont="1" applyFill="1" applyBorder="1" applyAlignment="1">
      <alignment horizontal="right" vertical="center"/>
      <protection/>
    </xf>
    <xf numFmtId="41" fontId="5" fillId="0" borderId="15" xfId="62" applyNumberFormat="1" applyFont="1" applyFill="1" applyBorder="1" applyAlignment="1">
      <alignment horizontal="right" vertical="center"/>
      <protection/>
    </xf>
    <xf numFmtId="0" fontId="23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41" fontId="5" fillId="0" borderId="26" xfId="62" applyNumberFormat="1" applyFont="1" applyFill="1" applyBorder="1" applyAlignment="1">
      <alignment horizontal="right" vertical="center"/>
      <protection/>
    </xf>
    <xf numFmtId="0" fontId="1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2" fillId="13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20" fillId="0" borderId="0" xfId="0" applyFont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25" fillId="13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9" fillId="13" borderId="0" xfId="0" applyFont="1" applyFill="1" applyBorder="1" applyAlignment="1">
      <alignment horizontal="distributed" vertical="center" wrapText="1"/>
    </xf>
    <xf numFmtId="0" fontId="25" fillId="0" borderId="0" xfId="0" applyFont="1" applyFill="1" applyBorder="1" applyAlignment="1">
      <alignment horizontal="distributed"/>
    </xf>
    <xf numFmtId="0" fontId="9" fillId="0" borderId="1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/>
    </xf>
    <xf numFmtId="0" fontId="18" fillId="0" borderId="2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13" borderId="0" xfId="0" applyFont="1" applyFill="1" applyBorder="1" applyAlignment="1">
      <alignment horizontal="distributed" vertical="center"/>
    </xf>
    <xf numFmtId="0" fontId="16" fillId="13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7" fillId="13" borderId="0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distributed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SheetLayoutView="100" zoomScalePageLayoutView="0" workbookViewId="0" topLeftCell="A1">
      <selection activeCell="I23" sqref="I23"/>
    </sheetView>
  </sheetViews>
  <sheetFormatPr defaultColWidth="9.00390625" defaultRowHeight="13.5"/>
  <cols>
    <col min="1" max="1" width="12.125" style="1" customWidth="1"/>
    <col min="2" max="11" width="7.875" style="1" customWidth="1"/>
    <col min="12" max="16384" width="9.00390625" style="1" customWidth="1"/>
  </cols>
  <sheetData>
    <row r="1" spans="1:11" s="75" customFormat="1" ht="15.75" customHeight="1">
      <c r="A1" s="224" t="s">
        <v>113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s="7" customFormat="1" ht="14.25" customHeight="1">
      <c r="A2" s="85" t="s">
        <v>21</v>
      </c>
      <c r="B2" s="6"/>
      <c r="C2" s="6"/>
      <c r="D2" s="6"/>
      <c r="E2" s="6"/>
      <c r="F2" s="6"/>
      <c r="G2" s="6"/>
      <c r="H2" s="6"/>
      <c r="I2" s="6"/>
      <c r="J2" s="225" t="s">
        <v>6</v>
      </c>
      <c r="K2" s="225"/>
    </row>
    <row r="3" spans="1:11" s="72" customFormat="1" ht="14.25" customHeight="1">
      <c r="A3" s="228" t="s">
        <v>0</v>
      </c>
      <c r="B3" s="226" t="s">
        <v>22</v>
      </c>
      <c r="C3" s="226" t="s">
        <v>23</v>
      </c>
      <c r="D3" s="228" t="s">
        <v>24</v>
      </c>
      <c r="E3" s="232" t="s">
        <v>1</v>
      </c>
      <c r="F3" s="233"/>
      <c r="G3" s="233"/>
      <c r="H3" s="233"/>
      <c r="I3" s="233"/>
      <c r="J3" s="233"/>
      <c r="K3" s="234"/>
    </row>
    <row r="4" spans="1:11" s="72" customFormat="1" ht="14.25" customHeight="1">
      <c r="A4" s="229"/>
      <c r="B4" s="231"/>
      <c r="C4" s="231"/>
      <c r="D4" s="229"/>
      <c r="E4" s="226" t="s">
        <v>22</v>
      </c>
      <c r="F4" s="73" t="s">
        <v>25</v>
      </c>
      <c r="G4" s="73" t="s">
        <v>26</v>
      </c>
      <c r="H4" s="73" t="s">
        <v>27</v>
      </c>
      <c r="I4" s="73" t="s">
        <v>28</v>
      </c>
      <c r="J4" s="73" t="s">
        <v>3</v>
      </c>
      <c r="K4" s="228" t="s">
        <v>4</v>
      </c>
    </row>
    <row r="5" spans="1:11" s="72" customFormat="1" ht="14.25" customHeight="1">
      <c r="A5" s="230"/>
      <c r="B5" s="227"/>
      <c r="C5" s="227"/>
      <c r="D5" s="230"/>
      <c r="E5" s="227"/>
      <c r="F5" s="74" t="s">
        <v>5</v>
      </c>
      <c r="G5" s="74" t="s">
        <v>5</v>
      </c>
      <c r="H5" s="74" t="s">
        <v>5</v>
      </c>
      <c r="I5" s="74" t="s">
        <v>5</v>
      </c>
      <c r="J5" s="74" t="s">
        <v>5</v>
      </c>
      <c r="K5" s="230"/>
    </row>
    <row r="6" spans="1:11" s="7" customFormat="1" ht="6.75" customHeight="1">
      <c r="A6" s="16"/>
      <c r="B6" s="9"/>
      <c r="C6" s="16"/>
      <c r="D6" s="192"/>
      <c r="E6" s="188"/>
      <c r="F6" s="10"/>
      <c r="G6" s="10"/>
      <c r="H6" s="10"/>
      <c r="I6" s="10"/>
      <c r="J6" s="10"/>
      <c r="K6" s="39"/>
    </row>
    <row r="7" spans="1:11" s="12" customFormat="1" ht="15" customHeight="1">
      <c r="A7" s="80" t="s">
        <v>120</v>
      </c>
      <c r="B7" s="61">
        <v>23</v>
      </c>
      <c r="C7" s="160">
        <v>0</v>
      </c>
      <c r="D7" s="61">
        <v>4</v>
      </c>
      <c r="E7" s="160">
        <v>19</v>
      </c>
      <c r="F7" s="163">
        <v>3</v>
      </c>
      <c r="G7" s="163">
        <v>7</v>
      </c>
      <c r="H7" s="163">
        <v>1</v>
      </c>
      <c r="I7" s="163">
        <v>4</v>
      </c>
      <c r="J7" s="163">
        <v>2</v>
      </c>
      <c r="K7" s="161">
        <v>2</v>
      </c>
    </row>
    <row r="8" spans="1:11" s="12" customFormat="1" ht="15" customHeight="1">
      <c r="A8" s="135" t="s">
        <v>109</v>
      </c>
      <c r="B8" s="54">
        <v>23</v>
      </c>
      <c r="C8" s="160">
        <v>0</v>
      </c>
      <c r="D8" s="61">
        <v>4</v>
      </c>
      <c r="E8" s="160">
        <v>19</v>
      </c>
      <c r="F8" s="163">
        <v>5</v>
      </c>
      <c r="G8" s="163">
        <v>6</v>
      </c>
      <c r="H8" s="163">
        <v>1</v>
      </c>
      <c r="I8" s="163">
        <v>4</v>
      </c>
      <c r="J8" s="163">
        <v>2</v>
      </c>
      <c r="K8" s="161">
        <v>1</v>
      </c>
    </row>
    <row r="9" spans="1:11" s="12" customFormat="1" ht="15" customHeight="1">
      <c r="A9" s="135" t="s">
        <v>111</v>
      </c>
      <c r="B9" s="54">
        <v>22</v>
      </c>
      <c r="C9" s="160">
        <v>0</v>
      </c>
      <c r="D9" s="61">
        <v>4</v>
      </c>
      <c r="E9" s="160">
        <v>18</v>
      </c>
      <c r="F9" s="163">
        <v>5</v>
      </c>
      <c r="G9" s="163">
        <v>7</v>
      </c>
      <c r="H9" s="163">
        <v>1</v>
      </c>
      <c r="I9" s="163">
        <v>3</v>
      </c>
      <c r="J9" s="163">
        <v>1</v>
      </c>
      <c r="K9" s="161">
        <v>1</v>
      </c>
    </row>
    <row r="10" spans="1:11" s="12" customFormat="1" ht="15" customHeight="1">
      <c r="A10" s="135" t="s">
        <v>110</v>
      </c>
      <c r="B10" s="54">
        <v>21</v>
      </c>
      <c r="C10" s="160">
        <v>0</v>
      </c>
      <c r="D10" s="61">
        <v>4</v>
      </c>
      <c r="E10" s="160">
        <v>17</v>
      </c>
      <c r="F10" s="163">
        <v>6</v>
      </c>
      <c r="G10" s="163">
        <v>5</v>
      </c>
      <c r="H10" s="163">
        <v>1</v>
      </c>
      <c r="I10" s="163">
        <v>3</v>
      </c>
      <c r="J10" s="163">
        <v>1</v>
      </c>
      <c r="K10" s="161">
        <v>1</v>
      </c>
    </row>
    <row r="11" spans="1:11" s="12" customFormat="1" ht="15" customHeight="1">
      <c r="A11" s="189" t="s">
        <v>121</v>
      </c>
      <c r="B11" s="215">
        <v>20</v>
      </c>
      <c r="C11" s="124">
        <v>0</v>
      </c>
      <c r="D11" s="216">
        <v>4</v>
      </c>
      <c r="E11" s="124">
        <v>16</v>
      </c>
      <c r="F11" s="125">
        <v>7</v>
      </c>
      <c r="G11" s="125">
        <v>4</v>
      </c>
      <c r="H11" s="125">
        <v>1</v>
      </c>
      <c r="I11" s="125">
        <v>2</v>
      </c>
      <c r="J11" s="125">
        <v>1</v>
      </c>
      <c r="K11" s="123">
        <v>1</v>
      </c>
    </row>
    <row r="12" spans="1:11" s="7" customFormat="1" ht="6.75" customHeight="1">
      <c r="A12" s="41"/>
      <c r="B12" s="6"/>
      <c r="C12" s="11"/>
      <c r="D12" s="41"/>
      <c r="E12" s="11"/>
      <c r="F12" s="6"/>
      <c r="G12" s="6"/>
      <c r="H12" s="6"/>
      <c r="I12" s="6"/>
      <c r="J12" s="6"/>
      <c r="K12" s="40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9">
    <mergeCell ref="A1:K1"/>
    <mergeCell ref="J2:K2"/>
    <mergeCell ref="E4:E5"/>
    <mergeCell ref="A3:A5"/>
    <mergeCell ref="B3:B5"/>
    <mergeCell ref="C3:C5"/>
    <mergeCell ref="D3:D5"/>
    <mergeCell ref="K4:K5"/>
    <mergeCell ref="E3:K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SheetLayoutView="100" zoomScalePageLayoutView="0" workbookViewId="0" topLeftCell="A1">
      <selection activeCell="L11" sqref="L11"/>
    </sheetView>
  </sheetViews>
  <sheetFormatPr defaultColWidth="9.00390625" defaultRowHeight="13.5"/>
  <cols>
    <col min="1" max="1" width="12.125" style="1" customWidth="1"/>
    <col min="2" max="11" width="7.875" style="1" customWidth="1"/>
    <col min="12" max="16384" width="9.00390625" style="1" customWidth="1"/>
  </cols>
  <sheetData>
    <row r="1" spans="1:11" s="5" customFormat="1" ht="15" customHeight="1">
      <c r="A1" s="235" t="s">
        <v>114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s="5" customFormat="1" ht="15" customHeight="1">
      <c r="A2" s="28" t="s">
        <v>7</v>
      </c>
      <c r="C2" s="4"/>
      <c r="D2" s="4"/>
      <c r="E2" s="4"/>
      <c r="F2" s="4"/>
      <c r="G2" s="4"/>
      <c r="H2" s="4"/>
      <c r="K2" s="65"/>
    </row>
    <row r="3" spans="1:11" s="7" customFormat="1" ht="13.5" customHeight="1">
      <c r="A3" s="236" t="s">
        <v>0</v>
      </c>
      <c r="B3" s="246" t="s">
        <v>117</v>
      </c>
      <c r="C3" s="246"/>
      <c r="D3" s="246"/>
      <c r="E3" s="246"/>
      <c r="F3" s="246"/>
      <c r="G3" s="246"/>
      <c r="H3" s="246"/>
      <c r="I3" s="246"/>
      <c r="J3" s="246"/>
      <c r="K3" s="239" t="s">
        <v>83</v>
      </c>
    </row>
    <row r="4" spans="1:11" s="7" customFormat="1" ht="14.25" customHeight="1">
      <c r="A4" s="237"/>
      <c r="B4" s="240" t="s">
        <v>8</v>
      </c>
      <c r="C4" s="240" t="s">
        <v>9</v>
      </c>
      <c r="D4" s="243" t="s">
        <v>10</v>
      </c>
      <c r="E4" s="244"/>
      <c r="F4" s="244"/>
      <c r="G4" s="244"/>
      <c r="H4" s="244"/>
      <c r="I4" s="244"/>
      <c r="J4" s="245"/>
      <c r="K4" s="237"/>
    </row>
    <row r="5" spans="1:11" s="7" customFormat="1" ht="14.25" customHeight="1">
      <c r="A5" s="237"/>
      <c r="B5" s="241"/>
      <c r="C5" s="241"/>
      <c r="D5" s="240" t="s">
        <v>8</v>
      </c>
      <c r="E5" s="13" t="s">
        <v>11</v>
      </c>
      <c r="F5" s="13" t="s">
        <v>12</v>
      </c>
      <c r="G5" s="13" t="s">
        <v>13</v>
      </c>
      <c r="H5" s="13" t="s">
        <v>14</v>
      </c>
      <c r="I5" s="13" t="s">
        <v>15</v>
      </c>
      <c r="J5" s="236" t="s">
        <v>16</v>
      </c>
      <c r="K5" s="237"/>
    </row>
    <row r="6" spans="1:11" s="7" customFormat="1" ht="14.25" customHeight="1">
      <c r="A6" s="238"/>
      <c r="B6" s="242"/>
      <c r="C6" s="242"/>
      <c r="D6" s="242"/>
      <c r="E6" s="14" t="s">
        <v>17</v>
      </c>
      <c r="F6" s="14" t="s">
        <v>17</v>
      </c>
      <c r="G6" s="14" t="s">
        <v>17</v>
      </c>
      <c r="H6" s="14" t="s">
        <v>17</v>
      </c>
      <c r="I6" s="14" t="s">
        <v>17</v>
      </c>
      <c r="J6" s="238"/>
      <c r="K6" s="238"/>
    </row>
    <row r="7" spans="1:11" s="7" customFormat="1" ht="7.5" customHeight="1">
      <c r="A7" s="16"/>
      <c r="B7" s="9"/>
      <c r="C7" s="16"/>
      <c r="D7" s="188"/>
      <c r="E7" s="10"/>
      <c r="F7" s="10"/>
      <c r="G7" s="10"/>
      <c r="H7" s="10"/>
      <c r="I7" s="10"/>
      <c r="J7" s="39"/>
      <c r="K7" s="60"/>
    </row>
    <row r="8" spans="1:11" s="12" customFormat="1" ht="13.5" customHeight="1">
      <c r="A8" s="200" t="s">
        <v>119</v>
      </c>
      <c r="B8" s="190">
        <f>SUM(B9:B12)</f>
        <v>20</v>
      </c>
      <c r="C8" s="191">
        <f>SUM(C9:C12)</f>
        <v>4</v>
      </c>
      <c r="D8" s="191">
        <f>SUM(D9:D12)</f>
        <v>16</v>
      </c>
      <c r="E8" s="170">
        <v>7</v>
      </c>
      <c r="F8" s="170">
        <v>4</v>
      </c>
      <c r="G8" s="170">
        <f>SUM(G9:G12)</f>
        <v>1</v>
      </c>
      <c r="H8" s="170">
        <f>SUM(H9:H12)</f>
        <v>2</v>
      </c>
      <c r="I8" s="170">
        <f>SUM(I9:I12)</f>
        <v>1</v>
      </c>
      <c r="J8" s="171">
        <f>SUM(J9:J12)</f>
        <v>1</v>
      </c>
      <c r="K8" s="193">
        <f>SUM(K9:K12)</f>
        <v>35</v>
      </c>
    </row>
    <row r="9" spans="1:11" s="7" customFormat="1" ht="13.5" customHeight="1">
      <c r="A9" s="67" t="s">
        <v>18</v>
      </c>
      <c r="B9" s="54">
        <f>+C9+D9</f>
        <v>10</v>
      </c>
      <c r="C9" s="87">
        <v>2</v>
      </c>
      <c r="D9" s="87">
        <f>SUM(E9:J9)</f>
        <v>8</v>
      </c>
      <c r="E9" s="88">
        <v>5</v>
      </c>
      <c r="F9" s="88">
        <v>1</v>
      </c>
      <c r="G9" s="88">
        <v>0</v>
      </c>
      <c r="H9" s="88">
        <v>2</v>
      </c>
      <c r="I9" s="88">
        <v>0</v>
      </c>
      <c r="J9" s="89">
        <v>0</v>
      </c>
      <c r="K9" s="61">
        <v>14</v>
      </c>
    </row>
    <row r="10" spans="1:11" s="7" customFormat="1" ht="13.5" customHeight="1">
      <c r="A10" s="67" t="s">
        <v>19</v>
      </c>
      <c r="B10" s="54">
        <f>+C10+D10</f>
        <v>6</v>
      </c>
      <c r="C10" s="87">
        <v>0</v>
      </c>
      <c r="D10" s="87">
        <f>SUM(E10:J10)</f>
        <v>6</v>
      </c>
      <c r="E10" s="88">
        <v>1</v>
      </c>
      <c r="F10" s="88">
        <v>3</v>
      </c>
      <c r="G10" s="88">
        <v>0</v>
      </c>
      <c r="H10" s="88">
        <v>0</v>
      </c>
      <c r="I10" s="88">
        <v>1</v>
      </c>
      <c r="J10" s="89">
        <v>1</v>
      </c>
      <c r="K10" s="61">
        <v>14</v>
      </c>
    </row>
    <row r="11" spans="1:11" s="7" customFormat="1" ht="13.5" customHeight="1">
      <c r="A11" s="67" t="s">
        <v>20</v>
      </c>
      <c r="B11" s="54">
        <v>3</v>
      </c>
      <c r="C11" s="87">
        <v>2</v>
      </c>
      <c r="D11" s="87">
        <v>1</v>
      </c>
      <c r="E11" s="88">
        <v>0</v>
      </c>
      <c r="F11" s="88">
        <v>0</v>
      </c>
      <c r="G11" s="88">
        <v>1</v>
      </c>
      <c r="H11" s="88">
        <v>0</v>
      </c>
      <c r="I11" s="88">
        <v>0</v>
      </c>
      <c r="J11" s="89">
        <v>0</v>
      </c>
      <c r="K11" s="61">
        <v>6</v>
      </c>
    </row>
    <row r="12" spans="1:11" s="7" customFormat="1" ht="13.5" customHeight="1">
      <c r="A12" s="67" t="s">
        <v>80</v>
      </c>
      <c r="B12" s="54">
        <f>+C12+D12</f>
        <v>1</v>
      </c>
      <c r="C12" s="87">
        <v>0</v>
      </c>
      <c r="D12" s="87">
        <f>SUM(E12:J12)</f>
        <v>1</v>
      </c>
      <c r="E12" s="88">
        <v>1</v>
      </c>
      <c r="F12" s="88">
        <v>0</v>
      </c>
      <c r="G12" s="88">
        <v>0</v>
      </c>
      <c r="H12" s="88">
        <v>0</v>
      </c>
      <c r="I12" s="88">
        <v>0</v>
      </c>
      <c r="J12" s="89">
        <v>0</v>
      </c>
      <c r="K12" s="61">
        <v>1</v>
      </c>
    </row>
    <row r="13" spans="1:11" s="7" customFormat="1" ht="7.5" customHeight="1">
      <c r="A13" s="11"/>
      <c r="B13" s="11"/>
      <c r="C13" s="11"/>
      <c r="D13" s="11"/>
      <c r="E13" s="6"/>
      <c r="F13" s="6"/>
      <c r="G13" s="6"/>
      <c r="H13" s="6"/>
      <c r="I13" s="6"/>
      <c r="J13" s="40"/>
      <c r="K13" s="41"/>
    </row>
    <row r="14" ht="12.75">
      <c r="A14" s="18"/>
    </row>
  </sheetData>
  <sheetProtection/>
  <mergeCells count="9">
    <mergeCell ref="A1:K1"/>
    <mergeCell ref="A3:A6"/>
    <mergeCell ref="K3:K6"/>
    <mergeCell ref="B4:B6"/>
    <mergeCell ref="C4:C6"/>
    <mergeCell ref="D4:J4"/>
    <mergeCell ref="D5:D6"/>
    <mergeCell ref="J5:J6"/>
    <mergeCell ref="B3:J3"/>
  </mergeCells>
  <printOptions/>
  <pageMargins left="0.18" right="0.18" top="0.984251968503937" bottom="0.984251968503937" header="0.5118110236220472" footer="0.5118110236220472"/>
  <pageSetup horizontalDpi="600" verticalDpi="600" orientation="portrait" paperSize="9" r:id="rId1"/>
  <ignoredErrors>
    <ignoredError sqref="D9:D10 D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SheetLayoutView="100" zoomScalePageLayoutView="0" workbookViewId="0" topLeftCell="A10">
      <selection activeCell="S23" sqref="S23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5.625" style="1" customWidth="1"/>
    <col min="5" max="5" width="1.00390625" style="1" customWidth="1"/>
    <col min="6" max="14" width="7.625" style="1" customWidth="1"/>
    <col min="15" max="16384" width="9.00390625" style="1" customWidth="1"/>
  </cols>
  <sheetData>
    <row r="1" spans="1:14" s="5" customFormat="1" ht="15" customHeight="1">
      <c r="A1" s="224" t="s">
        <v>115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s="7" customFormat="1" ht="10.5" customHeight="1">
      <c r="A2" s="253" t="s">
        <v>21</v>
      </c>
      <c r="B2" s="253"/>
      <c r="C2" s="253"/>
      <c r="D2" s="253"/>
      <c r="M2" s="254" t="s">
        <v>73</v>
      </c>
      <c r="N2" s="254"/>
    </row>
    <row r="3" spans="1:15" s="7" customFormat="1" ht="14.25" customHeight="1">
      <c r="A3" s="240" t="s">
        <v>29</v>
      </c>
      <c r="B3" s="247"/>
      <c r="C3" s="247"/>
      <c r="D3" s="247"/>
      <c r="E3" s="247"/>
      <c r="F3" s="246" t="s">
        <v>30</v>
      </c>
      <c r="G3" s="246"/>
      <c r="H3" s="246"/>
      <c r="I3" s="246"/>
      <c r="J3" s="183" t="s">
        <v>31</v>
      </c>
      <c r="K3" s="246" t="s">
        <v>1</v>
      </c>
      <c r="L3" s="246"/>
      <c r="M3" s="246"/>
      <c r="N3" s="246"/>
      <c r="O3" s="8"/>
    </row>
    <row r="4" spans="1:14" s="7" customFormat="1" ht="12.75">
      <c r="A4" s="241"/>
      <c r="B4" s="248"/>
      <c r="C4" s="248"/>
      <c r="D4" s="248"/>
      <c r="E4" s="248"/>
      <c r="F4" s="240" t="s">
        <v>2</v>
      </c>
      <c r="G4" s="21" t="s">
        <v>44</v>
      </c>
      <c r="H4" s="21" t="s">
        <v>45</v>
      </c>
      <c r="I4" s="21" t="s">
        <v>46</v>
      </c>
      <c r="J4" s="194" t="s">
        <v>45</v>
      </c>
      <c r="K4" s="236" t="s">
        <v>2</v>
      </c>
      <c r="L4" s="46" t="s">
        <v>44</v>
      </c>
      <c r="M4" s="21" t="s">
        <v>45</v>
      </c>
      <c r="N4" s="46" t="s">
        <v>46</v>
      </c>
    </row>
    <row r="5" spans="1:14" s="7" customFormat="1" ht="12.75">
      <c r="A5" s="242"/>
      <c r="B5" s="249"/>
      <c r="C5" s="249"/>
      <c r="D5" s="249"/>
      <c r="E5" s="249"/>
      <c r="F5" s="242"/>
      <c r="G5" s="22" t="s">
        <v>47</v>
      </c>
      <c r="H5" s="22" t="s">
        <v>47</v>
      </c>
      <c r="I5" s="22" t="s">
        <v>47</v>
      </c>
      <c r="J5" s="195" t="s">
        <v>47</v>
      </c>
      <c r="K5" s="238"/>
      <c r="L5" s="47" t="s">
        <v>47</v>
      </c>
      <c r="M5" s="22" t="s">
        <v>47</v>
      </c>
      <c r="N5" s="47" t="s">
        <v>47</v>
      </c>
    </row>
    <row r="6" spans="1:14" s="7" customFormat="1" ht="8.25" customHeight="1">
      <c r="A6" s="16"/>
      <c r="B6" s="8"/>
      <c r="C6" s="8"/>
      <c r="D6" s="8"/>
      <c r="E6" s="8"/>
      <c r="F6" s="9"/>
      <c r="G6" s="55"/>
      <c r="H6" s="55"/>
      <c r="I6" s="56"/>
      <c r="J6" s="55"/>
      <c r="K6" s="9"/>
      <c r="L6" s="55"/>
      <c r="M6" s="55"/>
      <c r="N6" s="56"/>
    </row>
    <row r="7" spans="1:14" s="12" customFormat="1" ht="12.75" customHeight="1">
      <c r="A7" s="50"/>
      <c r="B7" s="251" t="s">
        <v>56</v>
      </c>
      <c r="C7" s="251"/>
      <c r="D7" s="252"/>
      <c r="E7" s="48"/>
      <c r="F7" s="208">
        <f>SUM(G7:I7)</f>
        <v>35</v>
      </c>
      <c r="G7" s="209">
        <f>+L7</f>
        <v>5</v>
      </c>
      <c r="H7" s="209">
        <f>+J7+M7</f>
        <v>27</v>
      </c>
      <c r="I7" s="210">
        <f>+N7</f>
        <v>3</v>
      </c>
      <c r="J7" s="209">
        <f>+J9+J11+J13+J20+J23+J25+J29+J31</f>
        <v>6</v>
      </c>
      <c r="K7" s="208">
        <f>SUM(L7:N7)</f>
        <v>29</v>
      </c>
      <c r="L7" s="209">
        <f>+L9+L11+L13+L20+L23+L25+L29+L31</f>
        <v>5</v>
      </c>
      <c r="M7" s="209">
        <f>+M9+M11+M13+M20+M23+M25+M29+M31</f>
        <v>21</v>
      </c>
      <c r="N7" s="210">
        <f>+N9+N11+N13+N20+N23+N25+N29+N31</f>
        <v>3</v>
      </c>
    </row>
    <row r="8" spans="1:14" s="12" customFormat="1" ht="7.5" customHeight="1">
      <c r="A8" s="50"/>
      <c r="B8" s="137"/>
      <c r="C8" s="137"/>
      <c r="D8" s="68"/>
      <c r="E8" s="48"/>
      <c r="F8" s="185"/>
      <c r="G8" s="186"/>
      <c r="H8" s="186"/>
      <c r="I8" s="187"/>
      <c r="J8" s="186"/>
      <c r="K8" s="185"/>
      <c r="L8" s="186"/>
      <c r="M8" s="186"/>
      <c r="N8" s="187"/>
    </row>
    <row r="9" spans="1:14" s="7" customFormat="1" ht="12.75" customHeight="1">
      <c r="A9" s="138"/>
      <c r="B9" s="139"/>
      <c r="C9" s="250" t="s">
        <v>57</v>
      </c>
      <c r="D9" s="250"/>
      <c r="E9" s="140"/>
      <c r="F9" s="152">
        <f aca="true" t="shared" si="0" ref="F9:F14">SUM(G9:I9)</f>
        <v>1</v>
      </c>
      <c r="G9" s="153">
        <f>+L9</f>
        <v>0</v>
      </c>
      <c r="H9" s="153">
        <f>+J9+M9</f>
        <v>1</v>
      </c>
      <c r="I9" s="154">
        <f>+N9</f>
        <v>0</v>
      </c>
      <c r="J9" s="153">
        <v>0</v>
      </c>
      <c r="K9" s="152">
        <f>SUM(L9:N9)</f>
        <v>1</v>
      </c>
      <c r="L9" s="153">
        <v>0</v>
      </c>
      <c r="M9" s="153">
        <v>1</v>
      </c>
      <c r="N9" s="154">
        <v>0</v>
      </c>
    </row>
    <row r="10" spans="1:14" s="7" customFormat="1" ht="12.75" customHeight="1">
      <c r="A10" s="16"/>
      <c r="B10" s="68"/>
      <c r="C10" s="68"/>
      <c r="D10" s="68" t="s">
        <v>58</v>
      </c>
      <c r="E10" s="49"/>
      <c r="F10" s="129">
        <f t="shared" si="0"/>
        <v>1</v>
      </c>
      <c r="G10" s="88">
        <v>0</v>
      </c>
      <c r="H10" s="88">
        <v>1</v>
      </c>
      <c r="I10" s="89">
        <v>0</v>
      </c>
      <c r="J10" s="88">
        <v>0</v>
      </c>
      <c r="K10" s="129">
        <f>SUM(L10:N10)</f>
        <v>1</v>
      </c>
      <c r="L10" s="88">
        <v>0</v>
      </c>
      <c r="M10" s="88">
        <v>1</v>
      </c>
      <c r="N10" s="89">
        <v>0</v>
      </c>
    </row>
    <row r="11" spans="1:14" s="7" customFormat="1" ht="12.75" customHeight="1">
      <c r="A11" s="138"/>
      <c r="B11" s="139"/>
      <c r="C11" s="250" t="s">
        <v>40</v>
      </c>
      <c r="D11" s="250"/>
      <c r="E11" s="140"/>
      <c r="F11" s="152">
        <f t="shared" si="0"/>
        <v>1</v>
      </c>
      <c r="G11" s="153">
        <f>+L11</f>
        <v>0</v>
      </c>
      <c r="H11" s="153">
        <f>+J11+M11</f>
        <v>1</v>
      </c>
      <c r="I11" s="154">
        <f>+N11</f>
        <v>0</v>
      </c>
      <c r="J11" s="153">
        <v>1</v>
      </c>
      <c r="K11" s="152">
        <f aca="true" t="shared" si="1" ref="K11:K32">SUM(L11:N11)</f>
        <v>0</v>
      </c>
      <c r="L11" s="153">
        <v>0</v>
      </c>
      <c r="M11" s="153">
        <v>0</v>
      </c>
      <c r="N11" s="154">
        <v>0</v>
      </c>
    </row>
    <row r="12" spans="1:17" s="7" customFormat="1" ht="12.75" customHeight="1">
      <c r="A12" s="16"/>
      <c r="B12" s="68"/>
      <c r="C12" s="68"/>
      <c r="D12" s="68" t="s">
        <v>41</v>
      </c>
      <c r="E12" s="49"/>
      <c r="F12" s="129">
        <f t="shared" si="0"/>
        <v>1</v>
      </c>
      <c r="G12" s="88">
        <v>0</v>
      </c>
      <c r="H12" s="88">
        <v>1</v>
      </c>
      <c r="I12" s="89">
        <v>0</v>
      </c>
      <c r="J12" s="88">
        <v>1</v>
      </c>
      <c r="K12" s="129">
        <f>SUM(L12:N12)</f>
        <v>0</v>
      </c>
      <c r="L12" s="88">
        <v>0</v>
      </c>
      <c r="M12" s="88">
        <v>0</v>
      </c>
      <c r="N12" s="89">
        <v>0</v>
      </c>
      <c r="Q12" s="162"/>
    </row>
    <row r="13" spans="1:14" s="7" customFormat="1" ht="12.75" customHeight="1">
      <c r="A13" s="136"/>
      <c r="B13" s="139"/>
      <c r="C13" s="250" t="s">
        <v>59</v>
      </c>
      <c r="D13" s="250"/>
      <c r="E13" s="140"/>
      <c r="F13" s="152">
        <f t="shared" si="0"/>
        <v>14</v>
      </c>
      <c r="G13" s="153">
        <f>+L13</f>
        <v>1</v>
      </c>
      <c r="H13" s="153">
        <v>13</v>
      </c>
      <c r="I13" s="154">
        <f>+N13</f>
        <v>0</v>
      </c>
      <c r="J13" s="153">
        <v>5</v>
      </c>
      <c r="K13" s="152">
        <f t="shared" si="1"/>
        <v>9</v>
      </c>
      <c r="L13" s="153">
        <v>1</v>
      </c>
      <c r="M13" s="153">
        <v>8</v>
      </c>
      <c r="N13" s="154">
        <v>0</v>
      </c>
    </row>
    <row r="14" spans="1:14" s="7" customFormat="1" ht="12.75" customHeight="1">
      <c r="A14" s="16"/>
      <c r="B14" s="68"/>
      <c r="C14" s="68"/>
      <c r="D14" s="68" t="s">
        <v>60</v>
      </c>
      <c r="E14" s="49"/>
      <c r="F14" s="129">
        <f t="shared" si="0"/>
        <v>5</v>
      </c>
      <c r="G14" s="88">
        <v>0</v>
      </c>
      <c r="H14" s="88">
        <v>5</v>
      </c>
      <c r="I14" s="89">
        <v>0</v>
      </c>
      <c r="J14" s="88">
        <v>3</v>
      </c>
      <c r="K14" s="129">
        <f t="shared" si="1"/>
        <v>2</v>
      </c>
      <c r="L14" s="88">
        <v>0</v>
      </c>
      <c r="M14" s="88">
        <v>2</v>
      </c>
      <c r="N14" s="89">
        <v>0</v>
      </c>
    </row>
    <row r="15" spans="1:14" s="7" customFormat="1" ht="12.75" customHeight="1">
      <c r="A15" s="16"/>
      <c r="B15" s="68"/>
      <c r="C15" s="68"/>
      <c r="D15" s="68" t="s">
        <v>61</v>
      </c>
      <c r="E15" s="49"/>
      <c r="F15" s="129">
        <f aca="true" t="shared" si="2" ref="F15:F32">SUM(G15:I15)</f>
        <v>1</v>
      </c>
      <c r="G15" s="88">
        <v>1</v>
      </c>
      <c r="H15" s="88">
        <v>0</v>
      </c>
      <c r="I15" s="89">
        <v>0</v>
      </c>
      <c r="J15" s="88">
        <v>0</v>
      </c>
      <c r="K15" s="129">
        <f t="shared" si="1"/>
        <v>1</v>
      </c>
      <c r="L15" s="88">
        <v>1</v>
      </c>
      <c r="M15" s="88">
        <v>0</v>
      </c>
      <c r="N15" s="89">
        <v>0</v>
      </c>
    </row>
    <row r="16" spans="1:14" s="7" customFormat="1" ht="12.75" customHeight="1">
      <c r="A16" s="16"/>
      <c r="B16" s="68"/>
      <c r="C16" s="68"/>
      <c r="D16" s="68" t="s">
        <v>62</v>
      </c>
      <c r="E16" s="49"/>
      <c r="F16" s="129">
        <f t="shared" si="2"/>
        <v>1</v>
      </c>
      <c r="G16" s="88">
        <v>0</v>
      </c>
      <c r="H16" s="88">
        <v>1</v>
      </c>
      <c r="I16" s="89">
        <v>0</v>
      </c>
      <c r="J16" s="88">
        <v>1</v>
      </c>
      <c r="K16" s="129">
        <f t="shared" si="1"/>
        <v>0</v>
      </c>
      <c r="L16" s="88">
        <v>0</v>
      </c>
      <c r="M16" s="88">
        <v>0</v>
      </c>
      <c r="N16" s="89">
        <v>0</v>
      </c>
    </row>
    <row r="17" spans="1:14" s="7" customFormat="1" ht="12.75" customHeight="1">
      <c r="A17" s="16"/>
      <c r="B17" s="68"/>
      <c r="C17" s="68"/>
      <c r="D17" s="68" t="s">
        <v>63</v>
      </c>
      <c r="E17" s="49"/>
      <c r="F17" s="129">
        <f t="shared" si="2"/>
        <v>1</v>
      </c>
      <c r="G17" s="88">
        <v>0</v>
      </c>
      <c r="H17" s="88">
        <v>1</v>
      </c>
      <c r="I17" s="89">
        <v>0</v>
      </c>
      <c r="J17" s="88">
        <v>0</v>
      </c>
      <c r="K17" s="129">
        <f t="shared" si="1"/>
        <v>1</v>
      </c>
      <c r="L17" s="88">
        <v>0</v>
      </c>
      <c r="M17" s="88">
        <v>1</v>
      </c>
      <c r="N17" s="89">
        <v>0</v>
      </c>
    </row>
    <row r="18" spans="1:14" s="7" customFormat="1" ht="12.75" customHeight="1">
      <c r="A18" s="16"/>
      <c r="B18" s="68"/>
      <c r="C18" s="68"/>
      <c r="D18" s="68" t="s">
        <v>35</v>
      </c>
      <c r="E18" s="49"/>
      <c r="F18" s="129">
        <f t="shared" si="2"/>
        <v>4</v>
      </c>
      <c r="G18" s="88">
        <v>0</v>
      </c>
      <c r="H18" s="88">
        <v>4</v>
      </c>
      <c r="I18" s="89">
        <v>0</v>
      </c>
      <c r="J18" s="88">
        <v>0</v>
      </c>
      <c r="K18" s="129">
        <f t="shared" si="1"/>
        <v>4</v>
      </c>
      <c r="L18" s="88">
        <v>0</v>
      </c>
      <c r="M18" s="88">
        <v>4</v>
      </c>
      <c r="N18" s="89">
        <v>0</v>
      </c>
    </row>
    <row r="19" spans="1:14" s="7" customFormat="1" ht="12.75" customHeight="1">
      <c r="A19" s="16"/>
      <c r="B19" s="68"/>
      <c r="C19" s="68"/>
      <c r="D19" s="68" t="s">
        <v>34</v>
      </c>
      <c r="E19" s="49"/>
      <c r="F19" s="129">
        <f t="shared" si="2"/>
        <v>2</v>
      </c>
      <c r="G19" s="88">
        <v>0</v>
      </c>
      <c r="H19" s="88">
        <v>2</v>
      </c>
      <c r="I19" s="89">
        <v>0</v>
      </c>
      <c r="J19" s="88">
        <v>1</v>
      </c>
      <c r="K19" s="129">
        <f t="shared" si="1"/>
        <v>1</v>
      </c>
      <c r="L19" s="88">
        <v>0</v>
      </c>
      <c r="M19" s="88">
        <v>1</v>
      </c>
      <c r="N19" s="89">
        <v>0</v>
      </c>
    </row>
    <row r="20" spans="1:14" s="7" customFormat="1" ht="12.75" customHeight="1">
      <c r="A20" s="138"/>
      <c r="B20" s="139"/>
      <c r="C20" s="250" t="s">
        <v>64</v>
      </c>
      <c r="D20" s="250"/>
      <c r="E20" s="140"/>
      <c r="F20" s="152">
        <f>SUM(G20:I20)</f>
        <v>2</v>
      </c>
      <c r="G20" s="153">
        <f>+L20</f>
        <v>0</v>
      </c>
      <c r="H20" s="153">
        <f>+J20+M20</f>
        <v>2</v>
      </c>
      <c r="I20" s="154">
        <f>+N20</f>
        <v>0</v>
      </c>
      <c r="J20" s="153">
        <v>0</v>
      </c>
      <c r="K20" s="152">
        <f t="shared" si="1"/>
        <v>2</v>
      </c>
      <c r="L20" s="153">
        <v>0</v>
      </c>
      <c r="M20" s="153">
        <v>2</v>
      </c>
      <c r="N20" s="154">
        <v>0</v>
      </c>
    </row>
    <row r="21" spans="1:14" s="7" customFormat="1" ht="12.75" customHeight="1">
      <c r="A21" s="16"/>
      <c r="B21" s="68"/>
      <c r="C21" s="68"/>
      <c r="D21" s="68" t="s">
        <v>65</v>
      </c>
      <c r="E21" s="49"/>
      <c r="F21" s="129">
        <f t="shared" si="2"/>
        <v>1</v>
      </c>
      <c r="G21" s="88">
        <v>0</v>
      </c>
      <c r="H21" s="88">
        <v>1</v>
      </c>
      <c r="I21" s="89">
        <v>0</v>
      </c>
      <c r="J21" s="88">
        <v>0</v>
      </c>
      <c r="K21" s="129">
        <f t="shared" si="1"/>
        <v>1</v>
      </c>
      <c r="L21" s="88">
        <v>0</v>
      </c>
      <c r="M21" s="88">
        <v>1</v>
      </c>
      <c r="N21" s="89">
        <v>0</v>
      </c>
    </row>
    <row r="22" spans="1:14" s="7" customFormat="1" ht="12.75" customHeight="1">
      <c r="A22" s="16"/>
      <c r="B22" s="68"/>
      <c r="C22" s="68"/>
      <c r="D22" s="68" t="s">
        <v>66</v>
      </c>
      <c r="E22" s="49"/>
      <c r="F22" s="129">
        <f t="shared" si="2"/>
        <v>1</v>
      </c>
      <c r="G22" s="88">
        <v>0</v>
      </c>
      <c r="H22" s="88">
        <v>1</v>
      </c>
      <c r="I22" s="89">
        <v>0</v>
      </c>
      <c r="J22" s="88">
        <v>0</v>
      </c>
      <c r="K22" s="129">
        <f t="shared" si="1"/>
        <v>1</v>
      </c>
      <c r="L22" s="88">
        <v>0</v>
      </c>
      <c r="M22" s="88">
        <v>1</v>
      </c>
      <c r="N22" s="89">
        <v>0</v>
      </c>
    </row>
    <row r="23" spans="1:14" s="7" customFormat="1" ht="12.75" customHeight="1">
      <c r="A23" s="138"/>
      <c r="B23" s="139"/>
      <c r="C23" s="250" t="s">
        <v>43</v>
      </c>
      <c r="D23" s="250"/>
      <c r="E23" s="140"/>
      <c r="F23" s="152">
        <f>SUM(G23:I23)</f>
        <v>2</v>
      </c>
      <c r="G23" s="153">
        <f>+L23</f>
        <v>0</v>
      </c>
      <c r="H23" s="153">
        <f>+J23+M23</f>
        <v>2</v>
      </c>
      <c r="I23" s="154">
        <f>+N23</f>
        <v>0</v>
      </c>
      <c r="J23" s="153">
        <v>0</v>
      </c>
      <c r="K23" s="152">
        <f t="shared" si="1"/>
        <v>2</v>
      </c>
      <c r="L23" s="153">
        <v>0</v>
      </c>
      <c r="M23" s="153">
        <v>2</v>
      </c>
      <c r="N23" s="154">
        <v>0</v>
      </c>
    </row>
    <row r="24" spans="1:14" s="7" customFormat="1" ht="12.75" customHeight="1">
      <c r="A24" s="16"/>
      <c r="B24" s="68"/>
      <c r="C24" s="68"/>
      <c r="D24" s="68" t="s">
        <v>33</v>
      </c>
      <c r="E24" s="49"/>
      <c r="F24" s="129">
        <f t="shared" si="2"/>
        <v>2</v>
      </c>
      <c r="G24" s="88">
        <v>0</v>
      </c>
      <c r="H24" s="88">
        <v>2</v>
      </c>
      <c r="I24" s="89">
        <v>0</v>
      </c>
      <c r="J24" s="88">
        <v>0</v>
      </c>
      <c r="K24" s="129">
        <f t="shared" si="1"/>
        <v>2</v>
      </c>
      <c r="L24" s="88">
        <v>0</v>
      </c>
      <c r="M24" s="88">
        <v>2</v>
      </c>
      <c r="N24" s="89">
        <v>0</v>
      </c>
    </row>
    <row r="25" spans="1:14" s="7" customFormat="1" ht="12.75" customHeight="1">
      <c r="A25" s="136"/>
      <c r="B25" s="139"/>
      <c r="C25" s="250" t="s">
        <v>36</v>
      </c>
      <c r="D25" s="250"/>
      <c r="E25" s="140"/>
      <c r="F25" s="152">
        <f>SUM(G25:I25)</f>
        <v>7</v>
      </c>
      <c r="G25" s="153">
        <f>+L25</f>
        <v>3</v>
      </c>
      <c r="H25" s="153">
        <f>+J25+M25</f>
        <v>4</v>
      </c>
      <c r="I25" s="154">
        <f>+N25</f>
        <v>0</v>
      </c>
      <c r="J25" s="153">
        <v>0</v>
      </c>
      <c r="K25" s="152">
        <f t="shared" si="1"/>
        <v>7</v>
      </c>
      <c r="L25" s="153">
        <v>3</v>
      </c>
      <c r="M25" s="153">
        <v>4</v>
      </c>
      <c r="N25" s="154">
        <v>0</v>
      </c>
    </row>
    <row r="26" spans="1:18" s="7" customFormat="1" ht="12.75" customHeight="1">
      <c r="A26" s="16"/>
      <c r="B26" s="68"/>
      <c r="C26" s="68"/>
      <c r="D26" s="68" t="s">
        <v>38</v>
      </c>
      <c r="E26" s="49"/>
      <c r="F26" s="129">
        <f t="shared" si="2"/>
        <v>3</v>
      </c>
      <c r="G26" s="88">
        <v>3</v>
      </c>
      <c r="H26" s="88">
        <v>0</v>
      </c>
      <c r="I26" s="89">
        <v>0</v>
      </c>
      <c r="J26" s="88">
        <v>0</v>
      </c>
      <c r="K26" s="129">
        <f t="shared" si="1"/>
        <v>3</v>
      </c>
      <c r="L26" s="88">
        <v>3</v>
      </c>
      <c r="M26" s="88">
        <v>0</v>
      </c>
      <c r="N26" s="89">
        <v>0</v>
      </c>
      <c r="R26" s="162"/>
    </row>
    <row r="27" spans="1:14" s="7" customFormat="1" ht="12.75" customHeight="1">
      <c r="A27" s="16"/>
      <c r="B27" s="68"/>
      <c r="C27" s="68"/>
      <c r="D27" s="68" t="s">
        <v>81</v>
      </c>
      <c r="E27" s="49"/>
      <c r="F27" s="129">
        <f t="shared" si="2"/>
        <v>2</v>
      </c>
      <c r="G27" s="88">
        <v>0</v>
      </c>
      <c r="H27" s="88">
        <v>2</v>
      </c>
      <c r="I27" s="89">
        <v>0</v>
      </c>
      <c r="J27" s="88">
        <v>0</v>
      </c>
      <c r="K27" s="129">
        <f t="shared" si="1"/>
        <v>2</v>
      </c>
      <c r="L27" s="88">
        <v>0</v>
      </c>
      <c r="M27" s="88">
        <v>2</v>
      </c>
      <c r="N27" s="89">
        <v>0</v>
      </c>
    </row>
    <row r="28" spans="1:14" s="36" customFormat="1" ht="12.75" customHeight="1">
      <c r="A28" s="51"/>
      <c r="B28" s="68"/>
      <c r="C28" s="68"/>
      <c r="D28" s="68" t="s">
        <v>34</v>
      </c>
      <c r="E28" s="49"/>
      <c r="F28" s="129">
        <f t="shared" si="2"/>
        <v>2</v>
      </c>
      <c r="G28" s="88">
        <v>0</v>
      </c>
      <c r="H28" s="88">
        <v>2</v>
      </c>
      <c r="I28" s="89">
        <v>0</v>
      </c>
      <c r="J28" s="88">
        <v>0</v>
      </c>
      <c r="K28" s="129">
        <f t="shared" si="1"/>
        <v>2</v>
      </c>
      <c r="L28" s="88">
        <v>0</v>
      </c>
      <c r="M28" s="88">
        <v>2</v>
      </c>
      <c r="N28" s="89">
        <v>0</v>
      </c>
    </row>
    <row r="29" spans="1:14" s="36" customFormat="1" ht="12.75" customHeight="1">
      <c r="A29" s="136"/>
      <c r="B29" s="139"/>
      <c r="C29" s="250" t="s">
        <v>37</v>
      </c>
      <c r="D29" s="250"/>
      <c r="E29" s="140"/>
      <c r="F29" s="152">
        <f>SUM(G29:I29)</f>
        <v>5</v>
      </c>
      <c r="G29" s="153">
        <f>+L29</f>
        <v>1</v>
      </c>
      <c r="H29" s="153">
        <f>+J29+M29</f>
        <v>4</v>
      </c>
      <c r="I29" s="154">
        <f>+N29</f>
        <v>0</v>
      </c>
      <c r="J29" s="153">
        <v>0</v>
      </c>
      <c r="K29" s="152">
        <f t="shared" si="1"/>
        <v>5</v>
      </c>
      <c r="L29" s="153">
        <v>1</v>
      </c>
      <c r="M29" s="153">
        <v>4</v>
      </c>
      <c r="N29" s="154">
        <v>0</v>
      </c>
    </row>
    <row r="30" spans="1:14" s="7" customFormat="1" ht="12.75" customHeight="1">
      <c r="A30" s="16"/>
      <c r="B30" s="68"/>
      <c r="C30" s="68"/>
      <c r="D30" s="68" t="s">
        <v>67</v>
      </c>
      <c r="E30" s="49"/>
      <c r="F30" s="129">
        <f t="shared" si="2"/>
        <v>5</v>
      </c>
      <c r="G30" s="88">
        <v>1</v>
      </c>
      <c r="H30" s="88">
        <v>4</v>
      </c>
      <c r="I30" s="89">
        <v>0</v>
      </c>
      <c r="J30" s="88">
        <v>0</v>
      </c>
      <c r="K30" s="129">
        <f t="shared" si="1"/>
        <v>5</v>
      </c>
      <c r="L30" s="88">
        <v>1</v>
      </c>
      <c r="M30" s="88">
        <v>4</v>
      </c>
      <c r="N30" s="89">
        <v>0</v>
      </c>
    </row>
    <row r="31" spans="1:14" s="7" customFormat="1" ht="12.75" customHeight="1">
      <c r="A31" s="138"/>
      <c r="B31" s="139"/>
      <c r="C31" s="250" t="s">
        <v>42</v>
      </c>
      <c r="D31" s="250"/>
      <c r="E31" s="140"/>
      <c r="F31" s="152">
        <f>SUM(G31:I31)</f>
        <v>3</v>
      </c>
      <c r="G31" s="153">
        <f>+L31</f>
        <v>0</v>
      </c>
      <c r="H31" s="153">
        <f>+J31+M31</f>
        <v>0</v>
      </c>
      <c r="I31" s="154">
        <f>+N31</f>
        <v>3</v>
      </c>
      <c r="J31" s="153">
        <v>0</v>
      </c>
      <c r="K31" s="152">
        <f t="shared" si="1"/>
        <v>3</v>
      </c>
      <c r="L31" s="153">
        <v>0</v>
      </c>
      <c r="M31" s="153">
        <v>0</v>
      </c>
      <c r="N31" s="154">
        <v>3</v>
      </c>
    </row>
    <row r="32" spans="1:14" s="7" customFormat="1" ht="12.75" customHeight="1">
      <c r="A32" s="16"/>
      <c r="B32" s="86"/>
      <c r="C32" s="68"/>
      <c r="D32" s="68" t="s">
        <v>116</v>
      </c>
      <c r="E32" s="17"/>
      <c r="F32" s="129">
        <f t="shared" si="2"/>
        <v>3</v>
      </c>
      <c r="G32" s="88">
        <v>0</v>
      </c>
      <c r="H32" s="88">
        <v>0</v>
      </c>
      <c r="I32" s="89">
        <v>3</v>
      </c>
      <c r="J32" s="88">
        <v>0</v>
      </c>
      <c r="K32" s="129">
        <f t="shared" si="1"/>
        <v>3</v>
      </c>
      <c r="L32" s="88">
        <v>0</v>
      </c>
      <c r="M32" s="88">
        <v>0</v>
      </c>
      <c r="N32" s="89">
        <v>3</v>
      </c>
    </row>
    <row r="33" spans="1:14" s="7" customFormat="1" ht="6" customHeight="1">
      <c r="A33" s="11"/>
      <c r="B33" s="6"/>
      <c r="C33" s="6"/>
      <c r="D33" s="6"/>
      <c r="E33" s="6"/>
      <c r="F33" s="11"/>
      <c r="G33" s="6"/>
      <c r="H33" s="6"/>
      <c r="I33" s="40"/>
      <c r="J33" s="6"/>
      <c r="K33" s="11"/>
      <c r="L33" s="6"/>
      <c r="M33" s="6"/>
      <c r="N33" s="40"/>
    </row>
    <row r="34" spans="1:14" s="20" customFormat="1" ht="10.5">
      <c r="A34" s="18"/>
      <c r="B34" s="18"/>
      <c r="C34" s="18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4:14" ht="12.75">
      <c r="D35" s="19"/>
      <c r="E35" s="2"/>
      <c r="F35" s="2"/>
      <c r="G35" s="2"/>
      <c r="H35" s="2"/>
      <c r="I35" s="2"/>
      <c r="J35" s="2"/>
      <c r="K35" s="2"/>
      <c r="L35" s="2"/>
      <c r="M35" s="2"/>
      <c r="N35" s="2"/>
    </row>
    <row r="37" ht="12.75">
      <c r="D37" s="68"/>
    </row>
  </sheetData>
  <sheetProtection/>
  <mergeCells count="17">
    <mergeCell ref="A2:D2"/>
    <mergeCell ref="A1:N1"/>
    <mergeCell ref="C29:D29"/>
    <mergeCell ref="C31:D31"/>
    <mergeCell ref="M2:N2"/>
    <mergeCell ref="K4:K5"/>
    <mergeCell ref="F3:I3"/>
    <mergeCell ref="K3:N3"/>
    <mergeCell ref="F4:F5"/>
    <mergeCell ref="C25:D25"/>
    <mergeCell ref="A3:E5"/>
    <mergeCell ref="C20:D20"/>
    <mergeCell ref="C23:D23"/>
    <mergeCell ref="B7:D7"/>
    <mergeCell ref="C9:D9"/>
    <mergeCell ref="C11:D11"/>
    <mergeCell ref="C13:D1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H10:H12 H7:H8 H9:J9 I8:K8 H15:H17 H19:H26 H29 H31:H32 K7" formula="1"/>
    <ignoredError sqref="F10:F14 F15:F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SheetLayoutView="100" zoomScalePageLayoutView="0" workbookViewId="0" topLeftCell="A1">
      <pane ySplit="10" topLeftCell="A29" activePane="bottomLeft" state="frozen"/>
      <selection pane="topLeft" activeCell="A1" sqref="A1"/>
      <selection pane="bottomLeft" activeCell="P17" sqref="P17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5.00390625" style="1" customWidth="1"/>
    <col min="5" max="5" width="1.00390625" style="1" customWidth="1"/>
    <col min="6" max="14" width="7.875" style="1" customWidth="1"/>
    <col min="15" max="16384" width="9.00390625" style="1" customWidth="1"/>
  </cols>
  <sheetData>
    <row r="1" spans="1:14" s="75" customFormat="1" ht="14.25">
      <c r="A1" s="224" t="s">
        <v>112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s="7" customFormat="1" ht="13.5" customHeight="1">
      <c r="A2" s="253" t="s">
        <v>21</v>
      </c>
      <c r="B2" s="253"/>
      <c r="C2" s="253"/>
      <c r="D2" s="253"/>
      <c r="E2" s="253"/>
      <c r="F2" s="6"/>
      <c r="G2" s="6"/>
      <c r="H2" s="6"/>
      <c r="I2" s="6"/>
      <c r="J2" s="6"/>
      <c r="K2" s="6"/>
      <c r="L2" s="6"/>
      <c r="M2" s="261" t="s">
        <v>32</v>
      </c>
      <c r="N2" s="261"/>
    </row>
    <row r="3" spans="1:14" s="77" customFormat="1" ht="14.25" customHeight="1">
      <c r="A3" s="264" t="s">
        <v>55</v>
      </c>
      <c r="B3" s="265"/>
      <c r="C3" s="265"/>
      <c r="D3" s="265"/>
      <c r="E3" s="266"/>
      <c r="F3" s="257" t="s">
        <v>48</v>
      </c>
      <c r="G3" s="257"/>
      <c r="H3" s="258"/>
      <c r="I3" s="257" t="s">
        <v>68</v>
      </c>
      <c r="J3" s="257"/>
      <c r="K3" s="257"/>
      <c r="L3" s="263" t="s">
        <v>69</v>
      </c>
      <c r="M3" s="257"/>
      <c r="N3" s="257"/>
    </row>
    <row r="4" spans="1:15" s="77" customFormat="1" ht="11.25" customHeight="1">
      <c r="A4" s="267"/>
      <c r="B4" s="268"/>
      <c r="C4" s="268"/>
      <c r="D4" s="268"/>
      <c r="E4" s="269"/>
      <c r="F4" s="76" t="s">
        <v>70</v>
      </c>
      <c r="G4" s="76" t="s">
        <v>71</v>
      </c>
      <c r="H4" s="196" t="s">
        <v>72</v>
      </c>
      <c r="I4" s="76" t="s">
        <v>70</v>
      </c>
      <c r="J4" s="76" t="s">
        <v>71</v>
      </c>
      <c r="K4" s="76" t="s">
        <v>72</v>
      </c>
      <c r="L4" s="197" t="s">
        <v>70</v>
      </c>
      <c r="M4" s="76" t="s">
        <v>71</v>
      </c>
      <c r="N4" s="76" t="s">
        <v>72</v>
      </c>
      <c r="O4" s="78"/>
    </row>
    <row r="5" spans="1:14" s="26" customFormat="1" ht="3" customHeight="1">
      <c r="A5" s="52"/>
      <c r="B5" s="29"/>
      <c r="C5" s="29"/>
      <c r="D5" s="29"/>
      <c r="E5" s="30"/>
      <c r="F5" s="147"/>
      <c r="G5" s="148"/>
      <c r="H5" s="148"/>
      <c r="I5" s="147"/>
      <c r="J5" s="148"/>
      <c r="K5" s="149"/>
      <c r="L5" s="148"/>
      <c r="M5" s="148"/>
      <c r="N5" s="149"/>
    </row>
    <row r="6" spans="1:14" s="28" customFormat="1" ht="13.5" customHeight="1">
      <c r="A6" s="43"/>
      <c r="B6" s="262" t="s">
        <v>56</v>
      </c>
      <c r="C6" s="262"/>
      <c r="D6" s="262"/>
      <c r="E6" s="57"/>
      <c r="F6" s="164">
        <f>SUM(F8:F10)</f>
        <v>1791</v>
      </c>
      <c r="G6" s="150">
        <f aca="true" t="shared" si="0" ref="G6:M6">SUM(G8:G10)</f>
        <v>715</v>
      </c>
      <c r="H6" s="150">
        <f t="shared" si="0"/>
        <v>1076</v>
      </c>
      <c r="I6" s="164">
        <f>SUM(I8:I10)</f>
        <v>388</v>
      </c>
      <c r="J6" s="150">
        <f t="shared" si="0"/>
        <v>53</v>
      </c>
      <c r="K6" s="151">
        <f>SUM(K8:K10)</f>
        <v>335</v>
      </c>
      <c r="L6" s="150">
        <f t="shared" si="0"/>
        <v>1403</v>
      </c>
      <c r="M6" s="150">
        <f t="shared" si="0"/>
        <v>662</v>
      </c>
      <c r="N6" s="151">
        <f>SUM(N8:N10)</f>
        <v>741</v>
      </c>
    </row>
    <row r="7" spans="1:15" s="28" customFormat="1" ht="15" customHeight="1">
      <c r="A7" s="43"/>
      <c r="B7" s="260" t="s">
        <v>74</v>
      </c>
      <c r="C7" s="260"/>
      <c r="D7" s="260"/>
      <c r="E7" s="57"/>
      <c r="F7" s="165"/>
      <c r="G7" s="90"/>
      <c r="H7" s="90"/>
      <c r="I7" s="165"/>
      <c r="J7" s="90"/>
      <c r="K7" s="91"/>
      <c r="L7" s="90"/>
      <c r="M7" s="90"/>
      <c r="N7" s="90"/>
      <c r="O7" s="43"/>
    </row>
    <row r="8" spans="1:15" s="26" customFormat="1" ht="12.75">
      <c r="A8" s="43"/>
      <c r="B8" s="69"/>
      <c r="C8" s="256" t="s">
        <v>76</v>
      </c>
      <c r="D8" s="256"/>
      <c r="E8" s="58"/>
      <c r="F8" s="166">
        <f>+G8+H8</f>
        <v>289</v>
      </c>
      <c r="G8" s="92">
        <f aca="true" t="shared" si="1" ref="G8:H10">+J8+M8</f>
        <v>148</v>
      </c>
      <c r="H8" s="92">
        <f t="shared" si="1"/>
        <v>141</v>
      </c>
      <c r="I8" s="160">
        <f>SUM(J8:K8)</f>
        <v>0</v>
      </c>
      <c r="J8" s="163">
        <v>0</v>
      </c>
      <c r="K8" s="163">
        <v>0</v>
      </c>
      <c r="L8" s="217">
        <v>289</v>
      </c>
      <c r="M8" s="218">
        <v>148</v>
      </c>
      <c r="N8" s="218">
        <v>141</v>
      </c>
      <c r="O8" s="27"/>
    </row>
    <row r="9" spans="1:15" s="26" customFormat="1" ht="12">
      <c r="A9" s="43"/>
      <c r="B9" s="69"/>
      <c r="C9" s="256" t="s">
        <v>77</v>
      </c>
      <c r="D9" s="256"/>
      <c r="E9" s="58"/>
      <c r="F9" s="166">
        <f>+G9+H9</f>
        <v>1342</v>
      </c>
      <c r="G9" s="92">
        <f t="shared" si="1"/>
        <v>457</v>
      </c>
      <c r="H9" s="92">
        <f t="shared" si="1"/>
        <v>885</v>
      </c>
      <c r="I9" s="217">
        <v>388</v>
      </c>
      <c r="J9" s="218">
        <v>53</v>
      </c>
      <c r="K9" s="218">
        <v>335</v>
      </c>
      <c r="L9" s="217">
        <v>954</v>
      </c>
      <c r="M9" s="218">
        <v>404</v>
      </c>
      <c r="N9" s="218">
        <v>550</v>
      </c>
      <c r="O9" s="27"/>
    </row>
    <row r="10" spans="1:15" s="26" customFormat="1" ht="12.75">
      <c r="A10" s="43"/>
      <c r="B10" s="69"/>
      <c r="C10" s="256" t="s">
        <v>78</v>
      </c>
      <c r="D10" s="256"/>
      <c r="E10" s="58"/>
      <c r="F10" s="166">
        <f>+G10+H10</f>
        <v>160</v>
      </c>
      <c r="G10" s="92">
        <f t="shared" si="1"/>
        <v>110</v>
      </c>
      <c r="H10" s="92">
        <f t="shared" si="1"/>
        <v>50</v>
      </c>
      <c r="I10" s="160">
        <v>0</v>
      </c>
      <c r="J10" s="163">
        <v>0</v>
      </c>
      <c r="K10" s="163">
        <v>0</v>
      </c>
      <c r="L10" s="217">
        <v>160</v>
      </c>
      <c r="M10" s="218">
        <v>110</v>
      </c>
      <c r="N10" s="218">
        <v>50</v>
      </c>
      <c r="O10" s="27"/>
    </row>
    <row r="11" spans="1:14" s="28" customFormat="1" ht="15" customHeight="1">
      <c r="A11" s="43"/>
      <c r="B11" s="260" t="s">
        <v>75</v>
      </c>
      <c r="C11" s="260"/>
      <c r="D11" s="260"/>
      <c r="E11" s="57"/>
      <c r="F11" s="165"/>
      <c r="G11" s="90"/>
      <c r="H11" s="90"/>
      <c r="I11" s="165"/>
      <c r="J11" s="90"/>
      <c r="K11" s="91"/>
      <c r="L11" s="90"/>
      <c r="M11" s="90"/>
      <c r="N11" s="91"/>
    </row>
    <row r="12" spans="1:14" s="141" customFormat="1" ht="12" customHeight="1">
      <c r="A12" s="144"/>
      <c r="B12" s="172"/>
      <c r="C12" s="255" t="s">
        <v>57</v>
      </c>
      <c r="D12" s="255"/>
      <c r="E12" s="173"/>
      <c r="F12" s="211">
        <f>SUM(F13)</f>
        <v>39</v>
      </c>
      <c r="G12" s="212">
        <f aca="true" t="shared" si="2" ref="G12:N12">SUM(G13)</f>
        <v>34</v>
      </c>
      <c r="H12" s="212">
        <f t="shared" si="2"/>
        <v>5</v>
      </c>
      <c r="I12" s="211">
        <f t="shared" si="2"/>
        <v>0</v>
      </c>
      <c r="J12" s="212">
        <f t="shared" si="2"/>
        <v>0</v>
      </c>
      <c r="K12" s="213">
        <f t="shared" si="2"/>
        <v>0</v>
      </c>
      <c r="L12" s="212">
        <f t="shared" si="2"/>
        <v>39</v>
      </c>
      <c r="M12" s="212">
        <f t="shared" si="2"/>
        <v>34</v>
      </c>
      <c r="N12" s="213">
        <f t="shared" si="2"/>
        <v>5</v>
      </c>
    </row>
    <row r="13" spans="1:15" s="26" customFormat="1" ht="12" customHeight="1">
      <c r="A13" s="43"/>
      <c r="B13" s="69"/>
      <c r="C13" s="69"/>
      <c r="D13" s="69" t="s">
        <v>58</v>
      </c>
      <c r="E13" s="59"/>
      <c r="F13" s="219">
        <v>39</v>
      </c>
      <c r="G13" s="219">
        <v>34</v>
      </c>
      <c r="H13" s="219">
        <v>5</v>
      </c>
      <c r="I13" s="87">
        <v>0</v>
      </c>
      <c r="J13" s="88">
        <v>0</v>
      </c>
      <c r="K13" s="89">
        <v>0</v>
      </c>
      <c r="L13" s="219">
        <v>39</v>
      </c>
      <c r="M13" s="219">
        <v>34</v>
      </c>
      <c r="N13" s="219">
        <v>5</v>
      </c>
      <c r="O13" s="27"/>
    </row>
    <row r="14" spans="1:14" s="141" customFormat="1" ht="12" customHeight="1">
      <c r="A14" s="143"/>
      <c r="B14" s="172"/>
      <c r="C14" s="255" t="s">
        <v>40</v>
      </c>
      <c r="D14" s="255"/>
      <c r="E14" s="173"/>
      <c r="F14" s="211">
        <f>SUM(F15)</f>
        <v>45</v>
      </c>
      <c r="G14" s="212">
        <f aca="true" t="shared" si="3" ref="G14:N14">SUM(G15)</f>
        <v>32</v>
      </c>
      <c r="H14" s="212">
        <f t="shared" si="3"/>
        <v>13</v>
      </c>
      <c r="I14" s="211">
        <f t="shared" si="3"/>
        <v>45</v>
      </c>
      <c r="J14" s="212">
        <f t="shared" si="3"/>
        <v>32</v>
      </c>
      <c r="K14" s="213">
        <f t="shared" si="3"/>
        <v>13</v>
      </c>
      <c r="L14" s="212">
        <f t="shared" si="3"/>
        <v>0</v>
      </c>
      <c r="M14" s="212">
        <f t="shared" si="3"/>
        <v>0</v>
      </c>
      <c r="N14" s="213">
        <f t="shared" si="3"/>
        <v>0</v>
      </c>
    </row>
    <row r="15" spans="1:14" s="26" customFormat="1" ht="12" customHeight="1">
      <c r="A15" s="27"/>
      <c r="B15" s="69"/>
      <c r="C15" s="69"/>
      <c r="D15" s="69" t="s">
        <v>41</v>
      </c>
      <c r="E15" s="59"/>
      <c r="F15" s="220">
        <v>45</v>
      </c>
      <c r="G15" s="219">
        <v>32</v>
      </c>
      <c r="H15" s="219">
        <v>13</v>
      </c>
      <c r="I15" s="220">
        <v>45</v>
      </c>
      <c r="J15" s="219">
        <v>32</v>
      </c>
      <c r="K15" s="219">
        <v>13</v>
      </c>
      <c r="L15" s="87">
        <v>0</v>
      </c>
      <c r="M15" s="88">
        <v>0</v>
      </c>
      <c r="N15" s="89">
        <v>0</v>
      </c>
    </row>
    <row r="16" spans="1:15" s="141" customFormat="1" ht="12" customHeight="1">
      <c r="A16" s="143"/>
      <c r="B16" s="172"/>
      <c r="C16" s="255" t="s">
        <v>59</v>
      </c>
      <c r="D16" s="255"/>
      <c r="E16" s="174"/>
      <c r="F16" s="211">
        <f>SUM(F17:F22)</f>
        <v>1076</v>
      </c>
      <c r="G16" s="212">
        <f>SUM(G17:G22)</f>
        <v>324</v>
      </c>
      <c r="H16" s="212">
        <f aca="true" t="shared" si="4" ref="H16:N16">SUM(H17:H22)</f>
        <v>752</v>
      </c>
      <c r="I16" s="211">
        <f t="shared" si="4"/>
        <v>343</v>
      </c>
      <c r="J16" s="212">
        <f t="shared" si="4"/>
        <v>21</v>
      </c>
      <c r="K16" s="213">
        <f t="shared" si="4"/>
        <v>322</v>
      </c>
      <c r="L16" s="212">
        <f>SUM(L17:L22)</f>
        <v>733</v>
      </c>
      <c r="M16" s="212">
        <f t="shared" si="4"/>
        <v>303</v>
      </c>
      <c r="N16" s="212">
        <f t="shared" si="4"/>
        <v>430</v>
      </c>
      <c r="O16" s="221"/>
    </row>
    <row r="17" spans="1:15" s="26" customFormat="1" ht="12" customHeight="1">
      <c r="A17" s="27"/>
      <c r="B17" s="69"/>
      <c r="C17" s="69"/>
      <c r="D17" s="69" t="s">
        <v>60</v>
      </c>
      <c r="E17" s="59"/>
      <c r="F17" s="87">
        <f aca="true" t="shared" si="5" ref="F17:H22">SUM(I17+L17)</f>
        <v>558</v>
      </c>
      <c r="G17" s="88">
        <f t="shared" si="5"/>
        <v>99</v>
      </c>
      <c r="H17" s="89">
        <f t="shared" si="5"/>
        <v>459</v>
      </c>
      <c r="I17" s="220">
        <v>239</v>
      </c>
      <c r="J17" s="219">
        <v>21</v>
      </c>
      <c r="K17" s="219">
        <v>218</v>
      </c>
      <c r="L17" s="220">
        <v>319</v>
      </c>
      <c r="M17" s="219">
        <v>78</v>
      </c>
      <c r="N17" s="219">
        <v>241</v>
      </c>
      <c r="O17" s="27"/>
    </row>
    <row r="18" spans="1:15" s="26" customFormat="1" ht="12" customHeight="1">
      <c r="A18" s="27"/>
      <c r="B18" s="69"/>
      <c r="C18" s="69"/>
      <c r="D18" s="69" t="s">
        <v>61</v>
      </c>
      <c r="E18" s="59"/>
      <c r="F18" s="87">
        <f t="shared" si="5"/>
        <v>21</v>
      </c>
      <c r="G18" s="88">
        <f t="shared" si="5"/>
        <v>2</v>
      </c>
      <c r="H18" s="89">
        <f t="shared" si="5"/>
        <v>19</v>
      </c>
      <c r="I18" s="87">
        <v>0</v>
      </c>
      <c r="J18" s="88">
        <v>0</v>
      </c>
      <c r="K18" s="88">
        <v>0</v>
      </c>
      <c r="L18" s="220">
        <v>21</v>
      </c>
      <c r="M18" s="219">
        <v>2</v>
      </c>
      <c r="N18" s="219">
        <v>19</v>
      </c>
      <c r="O18" s="27"/>
    </row>
    <row r="19" spans="1:15" s="26" customFormat="1" ht="12" customHeight="1">
      <c r="A19" s="27"/>
      <c r="B19" s="69"/>
      <c r="C19" s="69"/>
      <c r="D19" s="69" t="s">
        <v>62</v>
      </c>
      <c r="E19" s="59"/>
      <c r="F19" s="87">
        <f t="shared" si="5"/>
        <v>88</v>
      </c>
      <c r="G19" s="88">
        <f t="shared" si="5"/>
        <v>0</v>
      </c>
      <c r="H19" s="89">
        <f t="shared" si="5"/>
        <v>88</v>
      </c>
      <c r="I19" s="220">
        <v>88</v>
      </c>
      <c r="J19" s="219">
        <v>0</v>
      </c>
      <c r="K19" s="219">
        <v>88</v>
      </c>
      <c r="L19" s="87">
        <v>0</v>
      </c>
      <c r="M19" s="88">
        <v>0</v>
      </c>
      <c r="N19" s="88">
        <v>0</v>
      </c>
      <c r="O19" s="27"/>
    </row>
    <row r="20" spans="1:15" s="26" customFormat="1" ht="12" customHeight="1">
      <c r="A20" s="27"/>
      <c r="B20" s="69"/>
      <c r="C20" s="69"/>
      <c r="D20" s="69" t="s">
        <v>63</v>
      </c>
      <c r="E20" s="59"/>
      <c r="F20" s="87">
        <f t="shared" si="5"/>
        <v>0</v>
      </c>
      <c r="G20" s="88">
        <f t="shared" si="5"/>
        <v>0</v>
      </c>
      <c r="H20" s="89">
        <f t="shared" si="5"/>
        <v>0</v>
      </c>
      <c r="I20" s="87">
        <v>0</v>
      </c>
      <c r="J20" s="88">
        <v>0</v>
      </c>
      <c r="K20" s="89">
        <v>0</v>
      </c>
      <c r="L20" s="219">
        <v>0</v>
      </c>
      <c r="M20" s="219">
        <v>0</v>
      </c>
      <c r="N20" s="219">
        <v>0</v>
      </c>
      <c r="O20" s="27"/>
    </row>
    <row r="21" spans="1:15" s="26" customFormat="1" ht="12" customHeight="1">
      <c r="A21" s="27"/>
      <c r="B21" s="69"/>
      <c r="C21" s="69"/>
      <c r="D21" s="69" t="s">
        <v>35</v>
      </c>
      <c r="E21" s="59"/>
      <c r="F21" s="87">
        <f t="shared" si="5"/>
        <v>371</v>
      </c>
      <c r="G21" s="88">
        <f t="shared" si="5"/>
        <v>218</v>
      </c>
      <c r="H21" s="89">
        <f t="shared" si="5"/>
        <v>153</v>
      </c>
      <c r="I21" s="87">
        <v>0</v>
      </c>
      <c r="J21" s="88">
        <v>0</v>
      </c>
      <c r="K21" s="89">
        <v>0</v>
      </c>
      <c r="L21" s="219">
        <v>371</v>
      </c>
      <c r="M21" s="219">
        <v>218</v>
      </c>
      <c r="N21" s="219">
        <v>153</v>
      </c>
      <c r="O21" s="27"/>
    </row>
    <row r="22" spans="1:15" s="26" customFormat="1" ht="12" customHeight="1">
      <c r="A22" s="27"/>
      <c r="B22" s="69"/>
      <c r="C22" s="69"/>
      <c r="D22" s="69" t="s">
        <v>34</v>
      </c>
      <c r="E22" s="59"/>
      <c r="F22" s="87">
        <f t="shared" si="5"/>
        <v>38</v>
      </c>
      <c r="G22" s="88">
        <f t="shared" si="5"/>
        <v>5</v>
      </c>
      <c r="H22" s="89">
        <f t="shared" si="5"/>
        <v>33</v>
      </c>
      <c r="I22" s="87">
        <v>16</v>
      </c>
      <c r="J22" s="88">
        <v>0</v>
      </c>
      <c r="K22" s="89">
        <v>16</v>
      </c>
      <c r="L22" s="219">
        <v>22</v>
      </c>
      <c r="M22" s="219">
        <v>5</v>
      </c>
      <c r="N22" s="219">
        <v>17</v>
      </c>
      <c r="O22" s="27"/>
    </row>
    <row r="23" spans="1:15" s="141" customFormat="1" ht="12" customHeight="1">
      <c r="A23" s="143"/>
      <c r="B23" s="172"/>
      <c r="C23" s="255" t="s">
        <v>64</v>
      </c>
      <c r="D23" s="255"/>
      <c r="E23" s="174"/>
      <c r="F23" s="211">
        <f>SUM(F24:F25)</f>
        <v>54</v>
      </c>
      <c r="G23" s="212">
        <f aca="true" t="shared" si="6" ref="G23:N23">SUM(G24:G25)</f>
        <v>19</v>
      </c>
      <c r="H23" s="212">
        <f t="shared" si="6"/>
        <v>35</v>
      </c>
      <c r="I23" s="211">
        <f t="shared" si="6"/>
        <v>0</v>
      </c>
      <c r="J23" s="212">
        <f t="shared" si="6"/>
        <v>0</v>
      </c>
      <c r="K23" s="213">
        <f t="shared" si="6"/>
        <v>0</v>
      </c>
      <c r="L23" s="212">
        <f t="shared" si="6"/>
        <v>54</v>
      </c>
      <c r="M23" s="212">
        <f t="shared" si="6"/>
        <v>19</v>
      </c>
      <c r="N23" s="212">
        <f t="shared" si="6"/>
        <v>35</v>
      </c>
      <c r="O23" s="221"/>
    </row>
    <row r="24" spans="1:15" s="26" customFormat="1" ht="12" customHeight="1">
      <c r="A24" s="27"/>
      <c r="B24" s="69"/>
      <c r="C24" s="69"/>
      <c r="D24" s="69" t="s">
        <v>65</v>
      </c>
      <c r="E24" s="59"/>
      <c r="F24" s="87">
        <f aca="true" t="shared" si="7" ref="F24:H25">SUM(I24+L24)</f>
        <v>2</v>
      </c>
      <c r="G24" s="88">
        <f t="shared" si="7"/>
        <v>1</v>
      </c>
      <c r="H24" s="89">
        <f t="shared" si="7"/>
        <v>1</v>
      </c>
      <c r="I24" s="87">
        <v>0</v>
      </c>
      <c r="J24" s="88">
        <v>0</v>
      </c>
      <c r="K24" s="89">
        <v>0</v>
      </c>
      <c r="L24" s="219">
        <v>2</v>
      </c>
      <c r="M24" s="219">
        <v>1</v>
      </c>
      <c r="N24" s="219">
        <v>1</v>
      </c>
      <c r="O24" s="27"/>
    </row>
    <row r="25" spans="1:15" s="26" customFormat="1" ht="12" customHeight="1">
      <c r="A25" s="27"/>
      <c r="B25" s="69"/>
      <c r="C25" s="69"/>
      <c r="D25" s="69" t="s">
        <v>66</v>
      </c>
      <c r="E25" s="59"/>
      <c r="F25" s="87">
        <f t="shared" si="7"/>
        <v>52</v>
      </c>
      <c r="G25" s="88">
        <f t="shared" si="7"/>
        <v>18</v>
      </c>
      <c r="H25" s="89">
        <f t="shared" si="7"/>
        <v>34</v>
      </c>
      <c r="I25" s="87">
        <v>0</v>
      </c>
      <c r="J25" s="88">
        <v>0</v>
      </c>
      <c r="K25" s="89">
        <v>0</v>
      </c>
      <c r="L25" s="219">
        <v>52</v>
      </c>
      <c r="M25" s="219">
        <v>18</v>
      </c>
      <c r="N25" s="219">
        <v>34</v>
      </c>
      <c r="O25" s="27"/>
    </row>
    <row r="26" spans="1:15" s="141" customFormat="1" ht="12" customHeight="1">
      <c r="A26" s="143"/>
      <c r="B26" s="172"/>
      <c r="C26" s="259" t="s">
        <v>43</v>
      </c>
      <c r="D26" s="259"/>
      <c r="E26" s="174"/>
      <c r="F26" s="211">
        <f>SUM(F27)</f>
        <v>74</v>
      </c>
      <c r="G26" s="212">
        <f aca="true" t="shared" si="8" ref="G26:N26">SUM(G27)</f>
        <v>24</v>
      </c>
      <c r="H26" s="212">
        <f t="shared" si="8"/>
        <v>50</v>
      </c>
      <c r="I26" s="211">
        <f t="shared" si="8"/>
        <v>0</v>
      </c>
      <c r="J26" s="212">
        <f t="shared" si="8"/>
        <v>0</v>
      </c>
      <c r="K26" s="213">
        <f t="shared" si="8"/>
        <v>0</v>
      </c>
      <c r="L26" s="212">
        <f t="shared" si="8"/>
        <v>74</v>
      </c>
      <c r="M26" s="212">
        <f t="shared" si="8"/>
        <v>24</v>
      </c>
      <c r="N26" s="212">
        <f t="shared" si="8"/>
        <v>50</v>
      </c>
      <c r="O26" s="221"/>
    </row>
    <row r="27" spans="1:16" s="26" customFormat="1" ht="12" customHeight="1">
      <c r="A27" s="27"/>
      <c r="B27" s="69"/>
      <c r="C27" s="69"/>
      <c r="D27" s="69" t="s">
        <v>33</v>
      </c>
      <c r="E27" s="59"/>
      <c r="F27" s="87">
        <f>SUM(I27+L27)</f>
        <v>74</v>
      </c>
      <c r="G27" s="88">
        <f>SUM(J27+M27)</f>
        <v>24</v>
      </c>
      <c r="H27" s="89">
        <f>SUM(K27+N27)</f>
        <v>50</v>
      </c>
      <c r="I27" s="87">
        <v>0</v>
      </c>
      <c r="J27" s="88">
        <v>0</v>
      </c>
      <c r="K27" s="89">
        <v>0</v>
      </c>
      <c r="L27" s="219">
        <v>74</v>
      </c>
      <c r="M27" s="219">
        <v>24</v>
      </c>
      <c r="N27" s="219">
        <v>50</v>
      </c>
      <c r="O27" s="27"/>
      <c r="P27" s="31"/>
    </row>
    <row r="28" spans="1:16" s="141" customFormat="1" ht="12" customHeight="1">
      <c r="A28" s="143"/>
      <c r="B28" s="172"/>
      <c r="C28" s="255" t="s">
        <v>36</v>
      </c>
      <c r="D28" s="255"/>
      <c r="E28" s="174"/>
      <c r="F28" s="211">
        <f>SUM(F29:F31)</f>
        <v>312</v>
      </c>
      <c r="G28" s="212">
        <f aca="true" t="shared" si="9" ref="G28:N28">SUM(G29:G31)</f>
        <v>168</v>
      </c>
      <c r="H28" s="212">
        <f t="shared" si="9"/>
        <v>144</v>
      </c>
      <c r="I28" s="211">
        <f t="shared" si="9"/>
        <v>0</v>
      </c>
      <c r="J28" s="212">
        <f t="shared" si="9"/>
        <v>0</v>
      </c>
      <c r="K28" s="213">
        <f t="shared" si="9"/>
        <v>0</v>
      </c>
      <c r="L28" s="212">
        <f t="shared" si="9"/>
        <v>312</v>
      </c>
      <c r="M28" s="212">
        <f t="shared" si="9"/>
        <v>168</v>
      </c>
      <c r="N28" s="212">
        <f t="shared" si="9"/>
        <v>144</v>
      </c>
      <c r="O28" s="221"/>
      <c r="P28" s="142"/>
    </row>
    <row r="29" spans="1:16" s="26" customFormat="1" ht="12" customHeight="1">
      <c r="A29" s="27"/>
      <c r="B29" s="69"/>
      <c r="C29" s="69"/>
      <c r="D29" s="69" t="s">
        <v>38</v>
      </c>
      <c r="E29" s="59"/>
      <c r="F29" s="87">
        <f aca="true" t="shared" si="10" ref="F29:H31">SUM(I29+L29)</f>
        <v>258</v>
      </c>
      <c r="G29" s="88">
        <f t="shared" si="10"/>
        <v>144</v>
      </c>
      <c r="H29" s="89">
        <f t="shared" si="10"/>
        <v>114</v>
      </c>
      <c r="I29" s="87">
        <v>0</v>
      </c>
      <c r="J29" s="88">
        <v>0</v>
      </c>
      <c r="K29" s="89">
        <v>0</v>
      </c>
      <c r="L29" s="219">
        <v>258</v>
      </c>
      <c r="M29" s="219">
        <v>144</v>
      </c>
      <c r="N29" s="219">
        <v>114</v>
      </c>
      <c r="O29" s="27"/>
      <c r="P29" s="31"/>
    </row>
    <row r="30" spans="1:16" s="26" customFormat="1" ht="12" customHeight="1">
      <c r="A30" s="27"/>
      <c r="B30" s="69"/>
      <c r="C30" s="69"/>
      <c r="D30" s="69" t="s">
        <v>82</v>
      </c>
      <c r="E30" s="59"/>
      <c r="F30" s="87">
        <f t="shared" si="10"/>
        <v>20</v>
      </c>
      <c r="G30" s="88">
        <f t="shared" si="10"/>
        <v>1</v>
      </c>
      <c r="H30" s="89">
        <f t="shared" si="10"/>
        <v>19</v>
      </c>
      <c r="I30" s="87">
        <v>0</v>
      </c>
      <c r="J30" s="88">
        <v>0</v>
      </c>
      <c r="K30" s="89">
        <v>0</v>
      </c>
      <c r="L30" s="219">
        <v>20</v>
      </c>
      <c r="M30" s="219">
        <v>1</v>
      </c>
      <c r="N30" s="219">
        <v>19</v>
      </c>
      <c r="O30" s="27"/>
      <c r="P30" s="31"/>
    </row>
    <row r="31" spans="1:16" s="37" customFormat="1" ht="12" customHeight="1">
      <c r="A31" s="44"/>
      <c r="B31" s="69"/>
      <c r="C31" s="69"/>
      <c r="D31" s="69" t="s">
        <v>34</v>
      </c>
      <c r="E31" s="59"/>
      <c r="F31" s="87">
        <f t="shared" si="10"/>
        <v>34</v>
      </c>
      <c r="G31" s="88">
        <f t="shared" si="10"/>
        <v>23</v>
      </c>
      <c r="H31" s="89">
        <f t="shared" si="10"/>
        <v>11</v>
      </c>
      <c r="I31" s="87">
        <v>0</v>
      </c>
      <c r="J31" s="88">
        <v>0</v>
      </c>
      <c r="K31" s="89">
        <v>0</v>
      </c>
      <c r="L31" s="219">
        <v>34</v>
      </c>
      <c r="M31" s="219">
        <v>23</v>
      </c>
      <c r="N31" s="219">
        <v>11</v>
      </c>
      <c r="O31" s="44"/>
      <c r="P31" s="38"/>
    </row>
    <row r="32" spans="1:15" s="141" customFormat="1" ht="12" customHeight="1">
      <c r="A32" s="143"/>
      <c r="B32" s="172"/>
      <c r="C32" s="255" t="s">
        <v>37</v>
      </c>
      <c r="D32" s="255"/>
      <c r="E32" s="174"/>
      <c r="F32" s="211">
        <f aca="true" t="shared" si="11" ref="F32:N32">SUM(F33:F33)</f>
        <v>31</v>
      </c>
      <c r="G32" s="212">
        <f t="shared" si="11"/>
        <v>4</v>
      </c>
      <c r="H32" s="212">
        <f t="shared" si="11"/>
        <v>27</v>
      </c>
      <c r="I32" s="211">
        <f t="shared" si="11"/>
        <v>0</v>
      </c>
      <c r="J32" s="212">
        <f t="shared" si="11"/>
        <v>0</v>
      </c>
      <c r="K32" s="213">
        <f t="shared" si="11"/>
        <v>0</v>
      </c>
      <c r="L32" s="212">
        <f t="shared" si="11"/>
        <v>31</v>
      </c>
      <c r="M32" s="212">
        <f t="shared" si="11"/>
        <v>4</v>
      </c>
      <c r="N32" s="212">
        <f t="shared" si="11"/>
        <v>27</v>
      </c>
      <c r="O32" s="221"/>
    </row>
    <row r="33" spans="1:14" s="26" customFormat="1" ht="12" customHeight="1">
      <c r="A33" s="27"/>
      <c r="B33" s="69"/>
      <c r="C33" s="69"/>
      <c r="D33" s="69" t="s">
        <v>67</v>
      </c>
      <c r="E33" s="59"/>
      <c r="F33" s="87">
        <f>SUM(I33+L33)</f>
        <v>31</v>
      </c>
      <c r="G33" s="88">
        <f>SUM(J33+M33)</f>
        <v>4</v>
      </c>
      <c r="H33" s="89">
        <f>SUM(K33+N33)</f>
        <v>27</v>
      </c>
      <c r="I33" s="87">
        <v>0</v>
      </c>
      <c r="J33" s="88">
        <v>0</v>
      </c>
      <c r="K33" s="89">
        <v>0</v>
      </c>
      <c r="L33" s="88">
        <v>31</v>
      </c>
      <c r="M33" s="88">
        <v>4</v>
      </c>
      <c r="N33" s="89">
        <v>27</v>
      </c>
    </row>
    <row r="34" spans="1:14" s="141" customFormat="1" ht="12" customHeight="1">
      <c r="A34" s="143"/>
      <c r="B34" s="172"/>
      <c r="C34" s="255" t="s">
        <v>42</v>
      </c>
      <c r="D34" s="255"/>
      <c r="E34" s="174"/>
      <c r="F34" s="211">
        <f>SUM(F35)</f>
        <v>160</v>
      </c>
      <c r="G34" s="212">
        <f aca="true" t="shared" si="12" ref="G34:N34">SUM(G35)</f>
        <v>110</v>
      </c>
      <c r="H34" s="212">
        <f t="shared" si="12"/>
        <v>50</v>
      </c>
      <c r="I34" s="211">
        <f t="shared" si="12"/>
        <v>0</v>
      </c>
      <c r="J34" s="212">
        <f t="shared" si="12"/>
        <v>0</v>
      </c>
      <c r="K34" s="213">
        <f t="shared" si="12"/>
        <v>0</v>
      </c>
      <c r="L34" s="212">
        <f t="shared" si="12"/>
        <v>160</v>
      </c>
      <c r="M34" s="212">
        <f t="shared" si="12"/>
        <v>110</v>
      </c>
      <c r="N34" s="213">
        <f t="shared" si="12"/>
        <v>50</v>
      </c>
    </row>
    <row r="35" spans="1:14" s="26" customFormat="1" ht="12" customHeight="1">
      <c r="A35" s="27"/>
      <c r="B35" s="70"/>
      <c r="C35" s="70"/>
      <c r="D35" s="70" t="s">
        <v>116</v>
      </c>
      <c r="E35" s="59"/>
      <c r="F35" s="87">
        <f>SUM(I35+L35)</f>
        <v>160</v>
      </c>
      <c r="G35" s="88">
        <f>SUM(J35+M35)</f>
        <v>110</v>
      </c>
      <c r="H35" s="89">
        <f>SUM(K35+N35)</f>
        <v>50</v>
      </c>
      <c r="I35" s="87">
        <v>0</v>
      </c>
      <c r="J35" s="88">
        <v>0</v>
      </c>
      <c r="K35" s="89">
        <v>0</v>
      </c>
      <c r="L35" s="88">
        <v>160</v>
      </c>
      <c r="M35" s="88">
        <v>110</v>
      </c>
      <c r="N35" s="89">
        <v>50</v>
      </c>
    </row>
    <row r="36" spans="1:14" s="26" customFormat="1" ht="6.75" customHeight="1">
      <c r="A36" s="35"/>
      <c r="B36" s="33"/>
      <c r="C36" s="33"/>
      <c r="D36" s="33"/>
      <c r="E36" s="34"/>
      <c r="F36" s="35"/>
      <c r="G36" s="32"/>
      <c r="H36" s="32"/>
      <c r="I36" s="35"/>
      <c r="J36" s="32"/>
      <c r="K36" s="53"/>
      <c r="L36" s="32"/>
      <c r="M36" s="32"/>
      <c r="N36" s="53"/>
    </row>
    <row r="37" spans="1:5" ht="12.75">
      <c r="A37" s="8"/>
      <c r="B37" s="8"/>
      <c r="C37" s="8"/>
      <c r="D37" s="8"/>
      <c r="E37" s="8"/>
    </row>
    <row r="38" spans="1:5" ht="12.75">
      <c r="A38" s="15"/>
      <c r="B38" s="15"/>
      <c r="C38" s="15"/>
      <c r="D38" s="3"/>
      <c r="E38" s="3"/>
    </row>
    <row r="39" spans="1:5" ht="12.75">
      <c r="A39" s="15"/>
      <c r="B39" s="15"/>
      <c r="C39" s="15"/>
      <c r="D39" s="3"/>
      <c r="E39" s="3"/>
    </row>
  </sheetData>
  <sheetProtection/>
  <mergeCells count="21">
    <mergeCell ref="A1:N1"/>
    <mergeCell ref="C8:D8"/>
    <mergeCell ref="A2:E2"/>
    <mergeCell ref="C12:D12"/>
    <mergeCell ref="B7:D7"/>
    <mergeCell ref="M2:N2"/>
    <mergeCell ref="B6:D6"/>
    <mergeCell ref="L3:N3"/>
    <mergeCell ref="C10:D10"/>
    <mergeCell ref="I3:K3"/>
    <mergeCell ref="C34:D34"/>
    <mergeCell ref="A3:E4"/>
    <mergeCell ref="C23:D23"/>
    <mergeCell ref="C28:D28"/>
    <mergeCell ref="C16:D16"/>
    <mergeCell ref="C14:D14"/>
    <mergeCell ref="C9:D9"/>
    <mergeCell ref="C32:D32"/>
    <mergeCell ref="F3:H3"/>
    <mergeCell ref="C26:D26"/>
    <mergeCell ref="B11:D1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8" r:id="rId1"/>
  <ignoredErrors>
    <ignoredError sqref="I8" formulaRange="1"/>
    <ignoredError sqref="F23:H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SheetLayoutView="100" zoomScalePageLayoutView="0" workbookViewId="0" topLeftCell="A1">
      <pane ySplit="6" topLeftCell="A25" activePane="bottomLeft" state="frozen"/>
      <selection pane="topLeft" activeCell="A1" sqref="A1"/>
      <selection pane="bottomLeft" activeCell="T13" sqref="T13"/>
    </sheetView>
  </sheetViews>
  <sheetFormatPr defaultColWidth="9.00390625" defaultRowHeight="13.5"/>
  <cols>
    <col min="1" max="1" width="1.00390625" style="1" customWidth="1"/>
    <col min="2" max="2" width="2.625" style="1" customWidth="1"/>
    <col min="3" max="3" width="15.875" style="1" customWidth="1"/>
    <col min="4" max="4" width="1.00390625" style="1" customWidth="1"/>
    <col min="5" max="5" width="7.50390625" style="1" bestFit="1" customWidth="1"/>
    <col min="6" max="7" width="7.25390625" style="1" bestFit="1" customWidth="1"/>
    <col min="8" max="8" width="7.50390625" style="1" bestFit="1" customWidth="1"/>
    <col min="9" max="10" width="7.25390625" style="1" customWidth="1"/>
    <col min="11" max="11" width="7.50390625" style="1" bestFit="1" customWidth="1"/>
    <col min="12" max="12" width="7.125" style="1" customWidth="1"/>
    <col min="13" max="16" width="7.25390625" style="1" customWidth="1"/>
    <col min="17" max="16384" width="9.00390625" style="1" customWidth="1"/>
  </cols>
  <sheetData>
    <row r="1" spans="1:16" s="75" customFormat="1" ht="14.25">
      <c r="A1" s="224" t="s">
        <v>84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s="7" customFormat="1" ht="13.5" customHeight="1">
      <c r="A2" s="253" t="s">
        <v>21</v>
      </c>
      <c r="B2" s="253"/>
      <c r="C2" s="253"/>
      <c r="E2" s="6"/>
      <c r="F2" s="6"/>
      <c r="G2" s="6"/>
      <c r="H2" s="6"/>
      <c r="I2" s="6"/>
      <c r="J2" s="6"/>
      <c r="K2" s="6"/>
      <c r="L2" s="6"/>
      <c r="M2" s="6"/>
      <c r="N2" s="6"/>
      <c r="O2" s="254" t="s">
        <v>79</v>
      </c>
      <c r="P2" s="254"/>
    </row>
    <row r="3" spans="1:17" s="77" customFormat="1" ht="11.25" customHeight="1">
      <c r="A3" s="274" t="s">
        <v>55</v>
      </c>
      <c r="B3" s="275"/>
      <c r="C3" s="275"/>
      <c r="D3" s="276"/>
      <c r="E3" s="280" t="s">
        <v>48</v>
      </c>
      <c r="F3" s="280"/>
      <c r="G3" s="281"/>
      <c r="H3" s="280" t="s">
        <v>49</v>
      </c>
      <c r="I3" s="280"/>
      <c r="J3" s="280"/>
      <c r="K3" s="282" t="s">
        <v>50</v>
      </c>
      <c r="L3" s="280"/>
      <c r="M3" s="281"/>
      <c r="N3" s="280" t="s">
        <v>51</v>
      </c>
      <c r="O3" s="280"/>
      <c r="P3" s="280"/>
      <c r="Q3" s="78"/>
    </row>
    <row r="4" spans="1:17" s="77" customFormat="1" ht="11.25" customHeight="1">
      <c r="A4" s="277"/>
      <c r="B4" s="278"/>
      <c r="C4" s="278"/>
      <c r="D4" s="279"/>
      <c r="E4" s="79" t="s">
        <v>52</v>
      </c>
      <c r="F4" s="79" t="s">
        <v>53</v>
      </c>
      <c r="G4" s="198" t="s">
        <v>54</v>
      </c>
      <c r="H4" s="79" t="s">
        <v>52</v>
      </c>
      <c r="I4" s="79" t="s">
        <v>53</v>
      </c>
      <c r="J4" s="79" t="s">
        <v>54</v>
      </c>
      <c r="K4" s="199" t="s">
        <v>52</v>
      </c>
      <c r="L4" s="79" t="s">
        <v>53</v>
      </c>
      <c r="M4" s="198" t="s">
        <v>54</v>
      </c>
      <c r="N4" s="79" t="s">
        <v>52</v>
      </c>
      <c r="O4" s="79" t="s">
        <v>53</v>
      </c>
      <c r="P4" s="79" t="s">
        <v>54</v>
      </c>
      <c r="Q4" s="78"/>
    </row>
    <row r="5" spans="1:16" s="26" customFormat="1" ht="7.5" customHeight="1">
      <c r="A5" s="42"/>
      <c r="B5" s="23"/>
      <c r="C5" s="23"/>
      <c r="D5" s="24"/>
      <c r="E5" s="25"/>
      <c r="F5" s="25"/>
      <c r="G5" s="25"/>
      <c r="H5" s="27"/>
      <c r="I5" s="25"/>
      <c r="J5" s="45"/>
      <c r="K5" s="25"/>
      <c r="L5" s="25"/>
      <c r="M5" s="25"/>
      <c r="N5" s="27"/>
      <c r="O5" s="25"/>
      <c r="P5" s="45"/>
    </row>
    <row r="6" spans="1:16" s="28" customFormat="1" ht="13.5" customHeight="1">
      <c r="A6" s="43"/>
      <c r="B6" s="272" t="s">
        <v>118</v>
      </c>
      <c r="C6" s="272"/>
      <c r="D6" s="62"/>
      <c r="E6" s="125">
        <f>SUM(E8+E10+E12+E19+E22+E24+E28+E30)</f>
        <v>1398</v>
      </c>
      <c r="F6" s="125">
        <f aca="true" t="shared" si="0" ref="F6:P6">SUM(F8+F10+F12+F19+F22+F24+F28+F30)</f>
        <v>1019</v>
      </c>
      <c r="G6" s="125">
        <f t="shared" si="0"/>
        <v>803</v>
      </c>
      <c r="H6" s="124">
        <f t="shared" si="0"/>
        <v>165</v>
      </c>
      <c r="I6" s="125">
        <f t="shared" si="0"/>
        <v>134</v>
      </c>
      <c r="J6" s="123">
        <f t="shared" si="0"/>
        <v>114</v>
      </c>
      <c r="K6" s="169">
        <f t="shared" si="0"/>
        <v>853</v>
      </c>
      <c r="L6" s="125">
        <f t="shared" si="0"/>
        <v>725</v>
      </c>
      <c r="M6" s="125">
        <f t="shared" si="0"/>
        <v>529</v>
      </c>
      <c r="N6" s="124">
        <f t="shared" si="0"/>
        <v>380</v>
      </c>
      <c r="O6" s="125">
        <f t="shared" si="0"/>
        <v>160</v>
      </c>
      <c r="P6" s="123">
        <f t="shared" si="0"/>
        <v>160</v>
      </c>
    </row>
    <row r="7" spans="1:16" s="28" customFormat="1" ht="7.5" customHeight="1">
      <c r="A7" s="43"/>
      <c r="B7" s="81"/>
      <c r="C7" s="81"/>
      <c r="D7" s="62"/>
      <c r="E7" s="170"/>
      <c r="F7" s="170"/>
      <c r="G7" s="170"/>
      <c r="H7" s="191"/>
      <c r="I7" s="170"/>
      <c r="J7" s="171"/>
      <c r="K7" s="170"/>
      <c r="L7" s="170"/>
      <c r="M7" s="170"/>
      <c r="N7" s="191"/>
      <c r="O7" s="170"/>
      <c r="P7" s="171"/>
    </row>
    <row r="8" spans="1:16" s="141" customFormat="1" ht="13.5" customHeight="1">
      <c r="A8" s="144"/>
      <c r="B8" s="270" t="s">
        <v>57</v>
      </c>
      <c r="C8" s="270"/>
      <c r="D8" s="175"/>
      <c r="E8" s="153">
        <f>SUM(E9)</f>
        <v>20</v>
      </c>
      <c r="F8" s="153">
        <f aca="true" t="shared" si="1" ref="F8:M8">SUM(F9)</f>
        <v>24</v>
      </c>
      <c r="G8" s="153">
        <f t="shared" si="1"/>
        <v>23</v>
      </c>
      <c r="H8" s="152">
        <f t="shared" si="1"/>
        <v>0</v>
      </c>
      <c r="I8" s="153">
        <f t="shared" si="1"/>
        <v>0</v>
      </c>
      <c r="J8" s="154">
        <f t="shared" si="1"/>
        <v>0</v>
      </c>
      <c r="K8" s="153">
        <f t="shared" si="1"/>
        <v>20</v>
      </c>
      <c r="L8" s="153">
        <f>SUM(L9)</f>
        <v>24</v>
      </c>
      <c r="M8" s="153">
        <f t="shared" si="1"/>
        <v>23</v>
      </c>
      <c r="N8" s="152">
        <v>0</v>
      </c>
      <c r="O8" s="153">
        <v>0</v>
      </c>
      <c r="P8" s="154">
        <v>0</v>
      </c>
    </row>
    <row r="9" spans="1:16" s="26" customFormat="1" ht="13.5" customHeight="1">
      <c r="A9" s="43"/>
      <c r="B9" s="69"/>
      <c r="C9" s="69" t="s">
        <v>58</v>
      </c>
      <c r="D9" s="63"/>
      <c r="E9" s="88">
        <f>SUM(H9+K9+N9)</f>
        <v>20</v>
      </c>
      <c r="F9" s="88">
        <f>SUM(I9+L9+O9)</f>
        <v>24</v>
      </c>
      <c r="G9" s="88">
        <f>SUM(J9+M9+P9)</f>
        <v>23</v>
      </c>
      <c r="H9" s="87">
        <v>0</v>
      </c>
      <c r="I9" s="88">
        <v>0</v>
      </c>
      <c r="J9" s="89">
        <v>0</v>
      </c>
      <c r="K9" s="88">
        <v>20</v>
      </c>
      <c r="L9" s="88">
        <v>24</v>
      </c>
      <c r="M9" s="88">
        <v>23</v>
      </c>
      <c r="N9" s="87">
        <v>0</v>
      </c>
      <c r="O9" s="88">
        <v>0</v>
      </c>
      <c r="P9" s="89">
        <v>0</v>
      </c>
    </row>
    <row r="10" spans="1:16" s="141" customFormat="1" ht="13.5" customHeight="1">
      <c r="A10" s="143"/>
      <c r="B10" s="270" t="s">
        <v>40</v>
      </c>
      <c r="C10" s="270"/>
      <c r="D10" s="175"/>
      <c r="E10" s="153">
        <f>SUM(E11)</f>
        <v>30</v>
      </c>
      <c r="F10" s="153">
        <f aca="true" t="shared" si="2" ref="F10:M10">SUM(F11)</f>
        <v>21</v>
      </c>
      <c r="G10" s="153">
        <f t="shared" si="2"/>
        <v>18</v>
      </c>
      <c r="H10" s="152">
        <f t="shared" si="2"/>
        <v>0</v>
      </c>
      <c r="I10" s="153">
        <f t="shared" si="2"/>
        <v>0</v>
      </c>
      <c r="J10" s="154">
        <f t="shared" si="2"/>
        <v>0</v>
      </c>
      <c r="K10" s="153">
        <f t="shared" si="2"/>
        <v>30</v>
      </c>
      <c r="L10" s="153">
        <f>SUM(L11)</f>
        <v>21</v>
      </c>
      <c r="M10" s="153">
        <f t="shared" si="2"/>
        <v>18</v>
      </c>
      <c r="N10" s="152">
        <v>0</v>
      </c>
      <c r="O10" s="153">
        <v>0</v>
      </c>
      <c r="P10" s="154">
        <v>0</v>
      </c>
    </row>
    <row r="11" spans="1:16" s="26" customFormat="1" ht="13.5" customHeight="1">
      <c r="A11" s="27"/>
      <c r="B11" s="69"/>
      <c r="C11" s="69" t="s">
        <v>41</v>
      </c>
      <c r="D11" s="63"/>
      <c r="E11" s="88">
        <f>SUM(H11+K11+N11)</f>
        <v>30</v>
      </c>
      <c r="F11" s="88">
        <f>SUM(I11+L11+O11)</f>
        <v>21</v>
      </c>
      <c r="G11" s="88">
        <f>SUM(J11+M11+P11)</f>
        <v>18</v>
      </c>
      <c r="H11" s="87">
        <v>0</v>
      </c>
      <c r="I11" s="88">
        <v>0</v>
      </c>
      <c r="J11" s="89">
        <v>0</v>
      </c>
      <c r="K11" s="88">
        <v>30</v>
      </c>
      <c r="L11" s="88">
        <v>21</v>
      </c>
      <c r="M11" s="88">
        <v>18</v>
      </c>
      <c r="N11" s="87">
        <v>0</v>
      </c>
      <c r="O11" s="88">
        <v>0</v>
      </c>
      <c r="P11" s="89">
        <v>0</v>
      </c>
    </row>
    <row r="12" spans="1:16" s="141" customFormat="1" ht="13.5" customHeight="1">
      <c r="A12" s="143"/>
      <c r="B12" s="270" t="s">
        <v>59</v>
      </c>
      <c r="C12" s="270"/>
      <c r="D12" s="176"/>
      <c r="E12" s="153">
        <f aca="true" t="shared" si="3" ref="E12:M12">SUM(E13:E18)</f>
        <v>528</v>
      </c>
      <c r="F12" s="153">
        <f t="shared" si="3"/>
        <v>600</v>
      </c>
      <c r="G12" s="153">
        <f t="shared" si="3"/>
        <v>394</v>
      </c>
      <c r="H12" s="152">
        <f t="shared" si="3"/>
        <v>40</v>
      </c>
      <c r="I12" s="153">
        <f t="shared" si="3"/>
        <v>31</v>
      </c>
      <c r="J12" s="154">
        <f t="shared" si="3"/>
        <v>13</v>
      </c>
      <c r="K12" s="153">
        <f t="shared" si="3"/>
        <v>488</v>
      </c>
      <c r="L12" s="153">
        <f t="shared" si="3"/>
        <v>569</v>
      </c>
      <c r="M12" s="153">
        <f t="shared" si="3"/>
        <v>381</v>
      </c>
      <c r="N12" s="152">
        <v>0</v>
      </c>
      <c r="O12" s="153">
        <v>0</v>
      </c>
      <c r="P12" s="154">
        <v>0</v>
      </c>
    </row>
    <row r="13" spans="1:16" s="26" customFormat="1" ht="13.5" customHeight="1">
      <c r="A13" s="27"/>
      <c r="B13" s="69"/>
      <c r="C13" s="69" t="s">
        <v>60</v>
      </c>
      <c r="D13" s="63"/>
      <c r="E13" s="88">
        <f aca="true" t="shared" si="4" ref="E13:G18">SUM(H13+K13+N13)</f>
        <v>216</v>
      </c>
      <c r="F13" s="88">
        <f t="shared" si="4"/>
        <v>357</v>
      </c>
      <c r="G13" s="88">
        <f t="shared" si="4"/>
        <v>194</v>
      </c>
      <c r="H13" s="87">
        <v>0</v>
      </c>
      <c r="I13" s="88">
        <v>0</v>
      </c>
      <c r="J13" s="89">
        <v>0</v>
      </c>
      <c r="K13" s="219">
        <v>216</v>
      </c>
      <c r="L13" s="219">
        <v>357</v>
      </c>
      <c r="M13" s="219">
        <v>194</v>
      </c>
      <c r="N13" s="87">
        <v>0</v>
      </c>
      <c r="O13" s="88">
        <v>0</v>
      </c>
      <c r="P13" s="89">
        <v>0</v>
      </c>
    </row>
    <row r="14" spans="1:16" s="26" customFormat="1" ht="13.5" customHeight="1">
      <c r="A14" s="27"/>
      <c r="B14" s="69"/>
      <c r="C14" s="69" t="s">
        <v>61</v>
      </c>
      <c r="D14" s="63"/>
      <c r="E14" s="88">
        <f t="shared" si="4"/>
        <v>40</v>
      </c>
      <c r="F14" s="88">
        <f t="shared" si="4"/>
        <v>31</v>
      </c>
      <c r="G14" s="88">
        <f t="shared" si="4"/>
        <v>13</v>
      </c>
      <c r="H14" s="87">
        <v>40</v>
      </c>
      <c r="I14" s="88">
        <v>31</v>
      </c>
      <c r="J14" s="89">
        <v>13</v>
      </c>
      <c r="K14" s="219">
        <v>0</v>
      </c>
      <c r="L14" s="219">
        <v>0</v>
      </c>
      <c r="M14" s="219">
        <v>0</v>
      </c>
      <c r="N14" s="87">
        <v>0</v>
      </c>
      <c r="O14" s="88">
        <v>0</v>
      </c>
      <c r="P14" s="89">
        <v>0</v>
      </c>
    </row>
    <row r="15" spans="1:16" s="26" customFormat="1" ht="13.5" customHeight="1">
      <c r="A15" s="27"/>
      <c r="B15" s="69"/>
      <c r="C15" s="69" t="s">
        <v>62</v>
      </c>
      <c r="D15" s="63"/>
      <c r="E15" s="88">
        <f t="shared" si="4"/>
        <v>36</v>
      </c>
      <c r="F15" s="88">
        <f t="shared" si="4"/>
        <v>35</v>
      </c>
      <c r="G15" s="88">
        <f t="shared" si="4"/>
        <v>35</v>
      </c>
      <c r="H15" s="87">
        <v>0</v>
      </c>
      <c r="I15" s="88">
        <v>0</v>
      </c>
      <c r="J15" s="89">
        <v>0</v>
      </c>
      <c r="K15" s="219">
        <v>36</v>
      </c>
      <c r="L15" s="219">
        <v>35</v>
      </c>
      <c r="M15" s="219">
        <v>35</v>
      </c>
      <c r="N15" s="87">
        <v>0</v>
      </c>
      <c r="O15" s="88">
        <v>0</v>
      </c>
      <c r="P15" s="89">
        <v>0</v>
      </c>
    </row>
    <row r="16" spans="1:16" s="26" customFormat="1" ht="13.5" customHeight="1">
      <c r="A16" s="27"/>
      <c r="B16" s="69"/>
      <c r="C16" s="69" t="s">
        <v>63</v>
      </c>
      <c r="D16" s="63"/>
      <c r="E16" s="88">
        <f t="shared" si="4"/>
        <v>20</v>
      </c>
      <c r="F16" s="88">
        <f t="shared" si="4"/>
        <v>0</v>
      </c>
      <c r="G16" s="88">
        <f t="shared" si="4"/>
        <v>0</v>
      </c>
      <c r="H16" s="87">
        <v>0</v>
      </c>
      <c r="I16" s="88">
        <v>0</v>
      </c>
      <c r="J16" s="89">
        <v>0</v>
      </c>
      <c r="K16" s="219">
        <v>20</v>
      </c>
      <c r="L16" s="219">
        <v>0</v>
      </c>
      <c r="M16" s="219">
        <v>0</v>
      </c>
      <c r="N16" s="87">
        <v>0</v>
      </c>
      <c r="O16" s="88">
        <v>0</v>
      </c>
      <c r="P16" s="89">
        <v>0</v>
      </c>
    </row>
    <row r="17" spans="1:16" s="26" customFormat="1" ht="13.5" customHeight="1">
      <c r="A17" s="27"/>
      <c r="B17" s="69"/>
      <c r="C17" s="69" t="s">
        <v>35</v>
      </c>
      <c r="D17" s="63"/>
      <c r="E17" s="88">
        <f t="shared" si="4"/>
        <v>160</v>
      </c>
      <c r="F17" s="88">
        <f t="shared" si="4"/>
        <v>130</v>
      </c>
      <c r="G17" s="88">
        <f t="shared" si="4"/>
        <v>125</v>
      </c>
      <c r="H17" s="87">
        <v>0</v>
      </c>
      <c r="I17" s="88">
        <v>0</v>
      </c>
      <c r="J17" s="89">
        <v>0</v>
      </c>
      <c r="K17" s="219">
        <v>160</v>
      </c>
      <c r="L17" s="219">
        <v>130</v>
      </c>
      <c r="M17" s="219">
        <v>125</v>
      </c>
      <c r="N17" s="87">
        <v>0</v>
      </c>
      <c r="O17" s="88">
        <v>0</v>
      </c>
      <c r="P17" s="89">
        <v>0</v>
      </c>
    </row>
    <row r="18" spans="1:16" s="26" customFormat="1" ht="13.5" customHeight="1">
      <c r="A18" s="27"/>
      <c r="B18" s="69"/>
      <c r="C18" s="69" t="s">
        <v>34</v>
      </c>
      <c r="D18" s="63"/>
      <c r="E18" s="88">
        <f t="shared" si="4"/>
        <v>56</v>
      </c>
      <c r="F18" s="88">
        <f t="shared" si="4"/>
        <v>47</v>
      </c>
      <c r="G18" s="88">
        <f t="shared" si="4"/>
        <v>27</v>
      </c>
      <c r="H18" s="87">
        <v>0</v>
      </c>
      <c r="I18" s="88">
        <v>0</v>
      </c>
      <c r="J18" s="89">
        <v>0</v>
      </c>
      <c r="K18" s="219">
        <v>56</v>
      </c>
      <c r="L18" s="219">
        <v>47</v>
      </c>
      <c r="M18" s="219">
        <v>27</v>
      </c>
      <c r="N18" s="87">
        <v>0</v>
      </c>
      <c r="O18" s="88">
        <v>0</v>
      </c>
      <c r="P18" s="89">
        <v>0</v>
      </c>
    </row>
    <row r="19" spans="1:16" s="141" customFormat="1" ht="13.5" customHeight="1">
      <c r="A19" s="143"/>
      <c r="B19" s="270" t="s">
        <v>64</v>
      </c>
      <c r="C19" s="270"/>
      <c r="D19" s="176"/>
      <c r="E19" s="153">
        <f>SUM(E20:E21)</f>
        <v>60</v>
      </c>
      <c r="F19" s="153">
        <f aca="true" t="shared" si="5" ref="F19:M19">SUM(F20:F21)</f>
        <v>28</v>
      </c>
      <c r="G19" s="153">
        <f t="shared" si="5"/>
        <v>28</v>
      </c>
      <c r="H19" s="152">
        <f t="shared" si="5"/>
        <v>0</v>
      </c>
      <c r="I19" s="153">
        <f t="shared" si="5"/>
        <v>0</v>
      </c>
      <c r="J19" s="154">
        <f t="shared" si="5"/>
        <v>0</v>
      </c>
      <c r="K19" s="153">
        <f t="shared" si="5"/>
        <v>60</v>
      </c>
      <c r="L19" s="153">
        <f>SUM(L20:L21)</f>
        <v>28</v>
      </c>
      <c r="M19" s="153">
        <f t="shared" si="5"/>
        <v>28</v>
      </c>
      <c r="N19" s="152">
        <v>0</v>
      </c>
      <c r="O19" s="153">
        <v>0</v>
      </c>
      <c r="P19" s="154">
        <v>0</v>
      </c>
    </row>
    <row r="20" spans="1:16" s="26" customFormat="1" ht="13.5" customHeight="1">
      <c r="A20" s="27"/>
      <c r="B20" s="69"/>
      <c r="C20" s="69" t="s">
        <v>65</v>
      </c>
      <c r="D20" s="63"/>
      <c r="E20" s="88">
        <f aca="true" t="shared" si="6" ref="E20:G21">SUM(H20+K20+N20)</f>
        <v>20</v>
      </c>
      <c r="F20" s="88">
        <f t="shared" si="6"/>
        <v>1</v>
      </c>
      <c r="G20" s="88">
        <f t="shared" si="6"/>
        <v>1</v>
      </c>
      <c r="H20" s="87">
        <v>0</v>
      </c>
      <c r="I20" s="88">
        <v>0</v>
      </c>
      <c r="J20" s="89">
        <v>0</v>
      </c>
      <c r="K20" s="88">
        <v>20</v>
      </c>
      <c r="L20" s="88">
        <v>1</v>
      </c>
      <c r="M20" s="88">
        <v>1</v>
      </c>
      <c r="N20" s="87">
        <v>0</v>
      </c>
      <c r="O20" s="88">
        <v>0</v>
      </c>
      <c r="P20" s="89">
        <v>0</v>
      </c>
    </row>
    <row r="21" spans="1:16" s="26" customFormat="1" ht="13.5" customHeight="1">
      <c r="A21" s="27"/>
      <c r="B21" s="69"/>
      <c r="C21" s="69" t="s">
        <v>66</v>
      </c>
      <c r="D21" s="63"/>
      <c r="E21" s="88">
        <f t="shared" si="6"/>
        <v>40</v>
      </c>
      <c r="F21" s="88">
        <f t="shared" si="6"/>
        <v>27</v>
      </c>
      <c r="G21" s="88">
        <f t="shared" si="6"/>
        <v>27</v>
      </c>
      <c r="H21" s="87">
        <v>0</v>
      </c>
      <c r="I21" s="88">
        <v>0</v>
      </c>
      <c r="J21" s="89">
        <v>0</v>
      </c>
      <c r="K21" s="88">
        <v>40</v>
      </c>
      <c r="L21" s="88">
        <v>27</v>
      </c>
      <c r="M21" s="88">
        <v>27</v>
      </c>
      <c r="N21" s="87">
        <v>0</v>
      </c>
      <c r="O21" s="88">
        <v>0</v>
      </c>
      <c r="P21" s="89">
        <v>0</v>
      </c>
    </row>
    <row r="22" spans="1:16" s="141" customFormat="1" ht="13.5" customHeight="1">
      <c r="A22" s="143"/>
      <c r="B22" s="273" t="s">
        <v>43</v>
      </c>
      <c r="C22" s="273"/>
      <c r="D22" s="176"/>
      <c r="E22" s="153">
        <f>SUM(E23)</f>
        <v>80</v>
      </c>
      <c r="F22" s="153">
        <f aca="true" t="shared" si="7" ref="F22:M22">SUM(F23)</f>
        <v>38</v>
      </c>
      <c r="G22" s="153">
        <f t="shared" si="7"/>
        <v>36</v>
      </c>
      <c r="H22" s="152">
        <f t="shared" si="7"/>
        <v>0</v>
      </c>
      <c r="I22" s="153">
        <f t="shared" si="7"/>
        <v>0</v>
      </c>
      <c r="J22" s="154">
        <f t="shared" si="7"/>
        <v>0</v>
      </c>
      <c r="K22" s="153">
        <f t="shared" si="7"/>
        <v>80</v>
      </c>
      <c r="L22" s="153">
        <f t="shared" si="7"/>
        <v>38</v>
      </c>
      <c r="M22" s="153">
        <f t="shared" si="7"/>
        <v>36</v>
      </c>
      <c r="N22" s="152">
        <v>0</v>
      </c>
      <c r="O22" s="153">
        <v>0</v>
      </c>
      <c r="P22" s="154">
        <v>0</v>
      </c>
    </row>
    <row r="23" spans="1:16" s="26" customFormat="1" ht="13.5" customHeight="1">
      <c r="A23" s="27"/>
      <c r="B23" s="69"/>
      <c r="C23" s="69" t="s">
        <v>33</v>
      </c>
      <c r="D23" s="63"/>
      <c r="E23" s="88">
        <f>SUM(H23+K23+N23)</f>
        <v>80</v>
      </c>
      <c r="F23" s="88">
        <f>SUM(I23+L23+O23)</f>
        <v>38</v>
      </c>
      <c r="G23" s="88">
        <f>SUM(J23+M23+P23)</f>
        <v>36</v>
      </c>
      <c r="H23" s="87">
        <v>0</v>
      </c>
      <c r="I23" s="88">
        <v>0</v>
      </c>
      <c r="J23" s="89">
        <v>0</v>
      </c>
      <c r="K23" s="88">
        <v>80</v>
      </c>
      <c r="L23" s="88">
        <v>38</v>
      </c>
      <c r="M23" s="88">
        <v>36</v>
      </c>
      <c r="N23" s="87">
        <v>0</v>
      </c>
      <c r="O23" s="88">
        <v>0</v>
      </c>
      <c r="P23" s="89">
        <v>0</v>
      </c>
    </row>
    <row r="24" spans="1:16" s="141" customFormat="1" ht="13.5" customHeight="1">
      <c r="A24" s="143"/>
      <c r="B24" s="270" t="s">
        <v>36</v>
      </c>
      <c r="C24" s="270"/>
      <c r="D24" s="176"/>
      <c r="E24" s="153">
        <f>SUM(E25:E27)</f>
        <v>205</v>
      </c>
      <c r="F24" s="153">
        <f aca="true" t="shared" si="8" ref="F24:M24">SUM(F25:F27)</f>
        <v>141</v>
      </c>
      <c r="G24" s="153">
        <f t="shared" si="8"/>
        <v>137</v>
      </c>
      <c r="H24" s="152">
        <f t="shared" si="8"/>
        <v>105</v>
      </c>
      <c r="I24" s="153">
        <f t="shared" si="8"/>
        <v>102</v>
      </c>
      <c r="J24" s="154">
        <f t="shared" si="8"/>
        <v>100</v>
      </c>
      <c r="K24" s="153">
        <f t="shared" si="8"/>
        <v>100</v>
      </c>
      <c r="L24" s="153">
        <f t="shared" si="8"/>
        <v>39</v>
      </c>
      <c r="M24" s="153">
        <f t="shared" si="8"/>
        <v>37</v>
      </c>
      <c r="N24" s="152">
        <v>0</v>
      </c>
      <c r="O24" s="153">
        <v>0</v>
      </c>
      <c r="P24" s="154">
        <v>0</v>
      </c>
    </row>
    <row r="25" spans="1:16" s="26" customFormat="1" ht="13.5" customHeight="1">
      <c r="A25" s="27"/>
      <c r="B25" s="71"/>
      <c r="C25" s="69" t="s">
        <v>38</v>
      </c>
      <c r="D25" s="63"/>
      <c r="E25" s="88">
        <f aca="true" t="shared" si="9" ref="E25:G27">SUM(H25+K25+N25)</f>
        <v>105</v>
      </c>
      <c r="F25" s="88">
        <f t="shared" si="9"/>
        <v>102</v>
      </c>
      <c r="G25" s="88">
        <f t="shared" si="9"/>
        <v>100</v>
      </c>
      <c r="H25" s="220">
        <v>105</v>
      </c>
      <c r="I25" s="219">
        <v>102</v>
      </c>
      <c r="J25" s="219">
        <v>100</v>
      </c>
      <c r="K25" s="87">
        <v>0</v>
      </c>
      <c r="L25" s="88">
        <v>0</v>
      </c>
      <c r="M25" s="88">
        <v>0</v>
      </c>
      <c r="N25" s="87">
        <v>0</v>
      </c>
      <c r="O25" s="88">
        <v>0</v>
      </c>
      <c r="P25" s="89">
        <v>0</v>
      </c>
    </row>
    <row r="26" spans="1:16" s="37" customFormat="1" ht="13.5" customHeight="1">
      <c r="A26" s="44"/>
      <c r="B26" s="68"/>
      <c r="C26" s="68" t="s">
        <v>81</v>
      </c>
      <c r="D26" s="63"/>
      <c r="E26" s="88">
        <f t="shared" si="9"/>
        <v>40</v>
      </c>
      <c r="F26" s="88">
        <f t="shared" si="9"/>
        <v>10</v>
      </c>
      <c r="G26" s="88">
        <f t="shared" si="9"/>
        <v>9</v>
      </c>
      <c r="H26" s="87">
        <v>0</v>
      </c>
      <c r="I26" s="88">
        <v>0</v>
      </c>
      <c r="J26" s="89">
        <v>0</v>
      </c>
      <c r="K26" s="219">
        <v>40</v>
      </c>
      <c r="L26" s="219">
        <v>10</v>
      </c>
      <c r="M26" s="219">
        <v>9</v>
      </c>
      <c r="N26" s="87">
        <v>0</v>
      </c>
      <c r="O26" s="88">
        <v>0</v>
      </c>
      <c r="P26" s="89">
        <v>0</v>
      </c>
    </row>
    <row r="27" spans="1:16" s="26" customFormat="1" ht="13.5" customHeight="1">
      <c r="A27" s="27"/>
      <c r="B27" s="68"/>
      <c r="C27" s="68" t="s">
        <v>34</v>
      </c>
      <c r="D27" s="63"/>
      <c r="E27" s="88">
        <f t="shared" si="9"/>
        <v>60</v>
      </c>
      <c r="F27" s="88">
        <f t="shared" si="9"/>
        <v>29</v>
      </c>
      <c r="G27" s="88">
        <f t="shared" si="9"/>
        <v>28</v>
      </c>
      <c r="H27" s="87">
        <v>0</v>
      </c>
      <c r="I27" s="88">
        <v>0</v>
      </c>
      <c r="J27" s="89">
        <v>0</v>
      </c>
      <c r="K27" s="219">
        <v>60</v>
      </c>
      <c r="L27" s="219">
        <v>29</v>
      </c>
      <c r="M27" s="219">
        <v>28</v>
      </c>
      <c r="N27" s="87">
        <v>0</v>
      </c>
      <c r="O27" s="88">
        <v>0</v>
      </c>
      <c r="P27" s="89">
        <v>0</v>
      </c>
    </row>
    <row r="28" spans="1:16" s="141" customFormat="1" ht="13.5" customHeight="1">
      <c r="A28" s="143"/>
      <c r="B28" s="271" t="s">
        <v>37</v>
      </c>
      <c r="C28" s="271"/>
      <c r="D28" s="176"/>
      <c r="E28" s="153">
        <f>SUM(E29)</f>
        <v>95</v>
      </c>
      <c r="F28" s="153">
        <f aca="true" t="shared" si="10" ref="F28:M28">SUM(F29)</f>
        <v>7</v>
      </c>
      <c r="G28" s="153">
        <f t="shared" si="10"/>
        <v>7</v>
      </c>
      <c r="H28" s="152">
        <f t="shared" si="10"/>
        <v>20</v>
      </c>
      <c r="I28" s="153">
        <f t="shared" si="10"/>
        <v>1</v>
      </c>
      <c r="J28" s="154">
        <f t="shared" si="10"/>
        <v>1</v>
      </c>
      <c r="K28" s="153">
        <f t="shared" si="10"/>
        <v>75</v>
      </c>
      <c r="L28" s="153">
        <f t="shared" si="10"/>
        <v>6</v>
      </c>
      <c r="M28" s="153">
        <f t="shared" si="10"/>
        <v>6</v>
      </c>
      <c r="N28" s="152">
        <v>0</v>
      </c>
      <c r="O28" s="153">
        <v>0</v>
      </c>
      <c r="P28" s="154">
        <v>0</v>
      </c>
    </row>
    <row r="29" spans="1:16" s="26" customFormat="1" ht="13.5" customHeight="1">
      <c r="A29" s="27"/>
      <c r="B29" s="68"/>
      <c r="C29" s="68" t="s">
        <v>67</v>
      </c>
      <c r="D29" s="63"/>
      <c r="E29" s="88">
        <f>SUM(H29+K29+N29)</f>
        <v>95</v>
      </c>
      <c r="F29" s="88">
        <f>SUM(I29+L29+O29)</f>
        <v>7</v>
      </c>
      <c r="G29" s="88">
        <f>SUM(J29+M29+P29)</f>
        <v>7</v>
      </c>
      <c r="H29" s="87">
        <v>20</v>
      </c>
      <c r="I29" s="88">
        <v>1</v>
      </c>
      <c r="J29" s="89">
        <v>1</v>
      </c>
      <c r="K29" s="88">
        <v>75</v>
      </c>
      <c r="L29" s="88">
        <v>6</v>
      </c>
      <c r="M29" s="88">
        <v>6</v>
      </c>
      <c r="N29" s="87">
        <v>0</v>
      </c>
      <c r="O29" s="88">
        <v>0</v>
      </c>
      <c r="P29" s="89">
        <v>0</v>
      </c>
    </row>
    <row r="30" spans="1:17" s="141" customFormat="1" ht="13.5" customHeight="1">
      <c r="A30" s="143"/>
      <c r="B30" s="271" t="s">
        <v>42</v>
      </c>
      <c r="C30" s="271"/>
      <c r="D30" s="176"/>
      <c r="E30" s="153">
        <f>SUM(E31)</f>
        <v>380</v>
      </c>
      <c r="F30" s="153">
        <f aca="true" t="shared" si="11" ref="F30:P30">SUM(F31)</f>
        <v>160</v>
      </c>
      <c r="G30" s="153">
        <f t="shared" si="11"/>
        <v>160</v>
      </c>
      <c r="H30" s="152">
        <f t="shared" si="11"/>
        <v>0</v>
      </c>
      <c r="I30" s="153">
        <f t="shared" si="11"/>
        <v>0</v>
      </c>
      <c r="J30" s="154">
        <f t="shared" si="11"/>
        <v>0</v>
      </c>
      <c r="K30" s="153">
        <f t="shared" si="11"/>
        <v>0</v>
      </c>
      <c r="L30" s="153">
        <f t="shared" si="11"/>
        <v>0</v>
      </c>
      <c r="M30" s="153">
        <f t="shared" si="11"/>
        <v>0</v>
      </c>
      <c r="N30" s="152">
        <f t="shared" si="11"/>
        <v>380</v>
      </c>
      <c r="O30" s="153">
        <f t="shared" si="11"/>
        <v>160</v>
      </c>
      <c r="P30" s="153">
        <f t="shared" si="11"/>
        <v>160</v>
      </c>
      <c r="Q30" s="221"/>
    </row>
    <row r="31" spans="1:16" s="26" customFormat="1" ht="13.5" customHeight="1">
      <c r="A31" s="27"/>
      <c r="B31" s="68"/>
      <c r="C31" s="68" t="s">
        <v>39</v>
      </c>
      <c r="D31" s="64"/>
      <c r="E31" s="88">
        <f>SUM(H31+K31+N31)</f>
        <v>380</v>
      </c>
      <c r="F31" s="88">
        <f>SUM(I31+L31+O31)</f>
        <v>160</v>
      </c>
      <c r="G31" s="88">
        <f>SUM(J31+M31+P31)</f>
        <v>160</v>
      </c>
      <c r="H31" s="87">
        <v>0</v>
      </c>
      <c r="I31" s="88">
        <v>0</v>
      </c>
      <c r="J31" s="89">
        <v>0</v>
      </c>
      <c r="K31" s="88">
        <v>0</v>
      </c>
      <c r="L31" s="88">
        <v>0</v>
      </c>
      <c r="M31" s="88">
        <v>0</v>
      </c>
      <c r="N31" s="87">
        <v>380</v>
      </c>
      <c r="O31" s="88">
        <v>160</v>
      </c>
      <c r="P31" s="89">
        <v>160</v>
      </c>
    </row>
    <row r="32" spans="1:16" s="7" customFormat="1" ht="7.5" customHeight="1">
      <c r="A32" s="11"/>
      <c r="B32" s="6"/>
      <c r="C32" s="6"/>
      <c r="D32" s="6"/>
      <c r="E32" s="11"/>
      <c r="F32" s="6"/>
      <c r="G32" s="6"/>
      <c r="H32" s="11"/>
      <c r="I32" s="6"/>
      <c r="J32" s="40"/>
      <c r="K32" s="6"/>
      <c r="L32" s="6"/>
      <c r="M32" s="6"/>
      <c r="N32" s="11"/>
      <c r="O32" s="6"/>
      <c r="P32" s="40"/>
    </row>
    <row r="33" spans="3:4" ht="12.75">
      <c r="C33" s="2"/>
      <c r="D33" s="2"/>
    </row>
    <row r="34" spans="3:4" ht="12.75">
      <c r="C34" s="2"/>
      <c r="D34" s="2"/>
    </row>
  </sheetData>
  <sheetProtection/>
  <mergeCells count="17">
    <mergeCell ref="A1:P1"/>
    <mergeCell ref="A2:C2"/>
    <mergeCell ref="O2:P2"/>
    <mergeCell ref="A3:D4"/>
    <mergeCell ref="E3:G3"/>
    <mergeCell ref="H3:J3"/>
    <mergeCell ref="K3:M3"/>
    <mergeCell ref="N3:P3"/>
    <mergeCell ref="B24:C24"/>
    <mergeCell ref="B28:C28"/>
    <mergeCell ref="B30:C30"/>
    <mergeCell ref="B6:C6"/>
    <mergeCell ref="B8:C8"/>
    <mergeCell ref="B10:C10"/>
    <mergeCell ref="B12:C12"/>
    <mergeCell ref="B19:C19"/>
    <mergeCell ref="B22:C22"/>
  </mergeCells>
  <printOptions/>
  <pageMargins left="0.7" right="0.7" top="0.75" bottom="0.75" header="0.3" footer="0.3"/>
  <pageSetup horizontalDpi="600" verticalDpi="600" orientation="portrait" paperSize="9" scale="81" r:id="rId1"/>
  <ignoredErrors>
    <ignoredError sqref="E10:G30 E9:G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SheetLayoutView="90" zoomScalePageLayoutView="0" workbookViewId="0" topLeftCell="A1">
      <pane ySplit="13" topLeftCell="A29" activePane="bottomLeft" state="frozen"/>
      <selection pane="topLeft" activeCell="A1" sqref="A1"/>
      <selection pane="bottomLeft" activeCell="Q20" sqref="Q20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.625" style="1" customWidth="1"/>
    <col min="4" max="4" width="17.625" style="1" customWidth="1"/>
    <col min="5" max="5" width="1.00390625" style="1" customWidth="1"/>
    <col min="6" max="12" width="9.50390625" style="1" customWidth="1"/>
    <col min="13" max="16384" width="9.00390625" style="1" customWidth="1"/>
  </cols>
  <sheetData>
    <row r="1" spans="2:12" s="75" customFormat="1" ht="15.75" customHeight="1">
      <c r="B1" s="224" t="s">
        <v>122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s="94" customFormat="1" ht="15" customHeight="1">
      <c r="A2" s="253" t="s">
        <v>85</v>
      </c>
      <c r="B2" s="253"/>
      <c r="C2" s="253"/>
      <c r="D2" s="253"/>
      <c r="E2" s="7"/>
      <c r="K2" s="84"/>
      <c r="L2" s="82" t="s">
        <v>79</v>
      </c>
    </row>
    <row r="3" spans="1:13" s="72" customFormat="1" ht="14.25" customHeight="1">
      <c r="A3" s="226" t="s">
        <v>55</v>
      </c>
      <c r="B3" s="284"/>
      <c r="C3" s="284"/>
      <c r="D3" s="284"/>
      <c r="E3" s="284"/>
      <c r="F3" s="287" t="s">
        <v>86</v>
      </c>
      <c r="G3" s="287"/>
      <c r="H3" s="232"/>
      <c r="I3" s="232" t="s">
        <v>87</v>
      </c>
      <c r="J3" s="233"/>
      <c r="K3" s="233"/>
      <c r="L3" s="234"/>
      <c r="M3" s="96"/>
    </row>
    <row r="4" spans="1:13" s="72" customFormat="1" ht="14.25" customHeight="1">
      <c r="A4" s="231"/>
      <c r="B4" s="285"/>
      <c r="C4" s="285"/>
      <c r="D4" s="285"/>
      <c r="E4" s="285"/>
      <c r="F4" s="287" t="s">
        <v>88</v>
      </c>
      <c r="G4" s="287" t="s">
        <v>89</v>
      </c>
      <c r="H4" s="232" t="s">
        <v>90</v>
      </c>
      <c r="I4" s="287" t="s">
        <v>91</v>
      </c>
      <c r="J4" s="232"/>
      <c r="K4" s="287" t="s">
        <v>92</v>
      </c>
      <c r="L4" s="287"/>
      <c r="M4" s="96"/>
    </row>
    <row r="5" spans="1:13" s="72" customFormat="1" ht="14.25" customHeight="1">
      <c r="A5" s="227"/>
      <c r="B5" s="286"/>
      <c r="C5" s="286"/>
      <c r="D5" s="286"/>
      <c r="E5" s="286"/>
      <c r="F5" s="287"/>
      <c r="G5" s="287"/>
      <c r="H5" s="232"/>
      <c r="I5" s="95" t="s">
        <v>89</v>
      </c>
      <c r="J5" s="181" t="s">
        <v>90</v>
      </c>
      <c r="K5" s="95" t="s">
        <v>89</v>
      </c>
      <c r="L5" s="95" t="s">
        <v>90</v>
      </c>
      <c r="M5" s="96"/>
    </row>
    <row r="6" spans="1:12" s="7" customFormat="1" ht="4.5" customHeight="1">
      <c r="A6" s="50"/>
      <c r="B6" s="97"/>
      <c r="C6" s="97"/>
      <c r="D6" s="97"/>
      <c r="E6" s="98"/>
      <c r="F6" s="9"/>
      <c r="G6" s="55"/>
      <c r="H6" s="55"/>
      <c r="I6" s="9"/>
      <c r="J6" s="55"/>
      <c r="K6" s="55"/>
      <c r="L6" s="56"/>
    </row>
    <row r="7" spans="1:12" s="12" customFormat="1" ht="13.5" customHeight="1">
      <c r="A7" s="50"/>
      <c r="B7" s="283" t="s">
        <v>56</v>
      </c>
      <c r="C7" s="283"/>
      <c r="D7" s="283"/>
      <c r="E7" s="48"/>
      <c r="F7" s="124">
        <f aca="true" t="shared" si="0" ref="F7:L7">SUM(F11:F13)</f>
        <v>728</v>
      </c>
      <c r="G7" s="125">
        <f t="shared" si="0"/>
        <v>320</v>
      </c>
      <c r="H7" s="125">
        <f t="shared" si="0"/>
        <v>408</v>
      </c>
      <c r="I7" s="124">
        <f t="shared" si="0"/>
        <v>26</v>
      </c>
      <c r="J7" s="125">
        <f>SUM(J11:J13)</f>
        <v>121</v>
      </c>
      <c r="K7" s="125">
        <f t="shared" si="0"/>
        <v>294</v>
      </c>
      <c r="L7" s="123">
        <f t="shared" si="0"/>
        <v>287</v>
      </c>
    </row>
    <row r="8" spans="1:12" s="7" customFormat="1" ht="4.5" customHeight="1">
      <c r="A8" s="50"/>
      <c r="B8" s="99"/>
      <c r="C8" s="99"/>
      <c r="D8" s="99"/>
      <c r="E8" s="48"/>
      <c r="F8" s="100"/>
      <c r="G8" s="101"/>
      <c r="H8" s="101"/>
      <c r="I8" s="100"/>
      <c r="J8" s="101"/>
      <c r="K8" s="101"/>
      <c r="L8" s="102"/>
    </row>
    <row r="9" spans="1:12" s="12" customFormat="1" ht="13.5" customHeight="1">
      <c r="A9" s="50"/>
      <c r="B9" s="283" t="s">
        <v>93</v>
      </c>
      <c r="C9" s="283"/>
      <c r="D9" s="283"/>
      <c r="E9" s="48"/>
      <c r="F9" s="103"/>
      <c r="G9" s="104"/>
      <c r="H9" s="104"/>
      <c r="I9" s="103"/>
      <c r="J9" s="104"/>
      <c r="K9" s="104"/>
      <c r="L9" s="105"/>
    </row>
    <row r="10" spans="1:12" s="7" customFormat="1" ht="3.75" customHeight="1">
      <c r="A10" s="50"/>
      <c r="B10" s="99"/>
      <c r="C10" s="99"/>
      <c r="D10" s="99"/>
      <c r="E10" s="48"/>
      <c r="F10" s="100"/>
      <c r="G10" s="101"/>
      <c r="H10" s="101"/>
      <c r="I10" s="100"/>
      <c r="J10" s="101"/>
      <c r="K10" s="101"/>
      <c r="L10" s="102"/>
    </row>
    <row r="11" spans="1:12" s="7" customFormat="1" ht="13.5" customHeight="1">
      <c r="A11" s="16"/>
      <c r="B11" s="106"/>
      <c r="C11" s="252" t="s">
        <v>76</v>
      </c>
      <c r="D11" s="252"/>
      <c r="E11" s="49"/>
      <c r="F11" s="126">
        <f>+G11+H11</f>
        <v>70</v>
      </c>
      <c r="G11" s="127">
        <f aca="true" t="shared" si="1" ref="G11:H13">+I11+K11</f>
        <v>27</v>
      </c>
      <c r="H11" s="127">
        <f t="shared" si="1"/>
        <v>43</v>
      </c>
      <c r="I11" s="118">
        <v>0</v>
      </c>
      <c r="J11" s="117">
        <v>0</v>
      </c>
      <c r="K11" s="127">
        <v>27</v>
      </c>
      <c r="L11" s="128">
        <v>43</v>
      </c>
    </row>
    <row r="12" spans="1:12" s="7" customFormat="1" ht="13.5" customHeight="1">
      <c r="A12" s="16"/>
      <c r="B12" s="106"/>
      <c r="C12" s="252" t="s">
        <v>77</v>
      </c>
      <c r="D12" s="252"/>
      <c r="E12" s="49"/>
      <c r="F12" s="126">
        <f>+G12+H12</f>
        <v>472</v>
      </c>
      <c r="G12" s="127">
        <f t="shared" si="1"/>
        <v>157</v>
      </c>
      <c r="H12" s="127">
        <f t="shared" si="1"/>
        <v>315</v>
      </c>
      <c r="I12" s="126">
        <v>26</v>
      </c>
      <c r="J12" s="127">
        <v>121</v>
      </c>
      <c r="K12" s="127">
        <v>131</v>
      </c>
      <c r="L12" s="128">
        <v>194</v>
      </c>
    </row>
    <row r="13" spans="1:12" s="7" customFormat="1" ht="13.5" customHeight="1">
      <c r="A13" s="16"/>
      <c r="B13" s="106"/>
      <c r="C13" s="252" t="s">
        <v>78</v>
      </c>
      <c r="D13" s="252"/>
      <c r="E13" s="49"/>
      <c r="F13" s="126">
        <f>+G13+H13</f>
        <v>186</v>
      </c>
      <c r="G13" s="127">
        <f t="shared" si="1"/>
        <v>136</v>
      </c>
      <c r="H13" s="127">
        <f t="shared" si="1"/>
        <v>50</v>
      </c>
      <c r="I13" s="118">
        <v>0</v>
      </c>
      <c r="J13" s="117">
        <v>0</v>
      </c>
      <c r="K13" s="127">
        <v>136</v>
      </c>
      <c r="L13" s="128">
        <v>50</v>
      </c>
    </row>
    <row r="14" spans="1:12" s="7" customFormat="1" ht="7.5" customHeight="1">
      <c r="A14" s="16"/>
      <c r="B14" s="106"/>
      <c r="C14" s="107"/>
      <c r="D14" s="107"/>
      <c r="E14" s="49"/>
      <c r="F14" s="118"/>
      <c r="G14" s="117"/>
      <c r="H14" s="117"/>
      <c r="I14" s="118"/>
      <c r="J14" s="117"/>
      <c r="K14" s="117"/>
      <c r="L14" s="119"/>
    </row>
    <row r="15" spans="1:12" s="12" customFormat="1" ht="13.5" customHeight="1">
      <c r="A15" s="50"/>
      <c r="B15" s="283" t="s">
        <v>94</v>
      </c>
      <c r="C15" s="283"/>
      <c r="D15" s="283"/>
      <c r="E15" s="48"/>
      <c r="F15" s="120"/>
      <c r="G15" s="121"/>
      <c r="H15" s="121"/>
      <c r="I15" s="120"/>
      <c r="J15" s="121"/>
      <c r="K15" s="121"/>
      <c r="L15" s="122"/>
    </row>
    <row r="16" spans="1:12" s="7" customFormat="1" ht="7.5" customHeight="1">
      <c r="A16" s="50"/>
      <c r="B16" s="99"/>
      <c r="C16" s="99"/>
      <c r="D16" s="99"/>
      <c r="E16" s="48"/>
      <c r="F16" s="120"/>
      <c r="G16" s="121"/>
      <c r="H16" s="121"/>
      <c r="I16" s="120"/>
      <c r="J16" s="121"/>
      <c r="K16" s="121"/>
      <c r="L16" s="122"/>
    </row>
    <row r="17" spans="1:12" s="145" customFormat="1" ht="13.5" customHeight="1">
      <c r="A17" s="138"/>
      <c r="B17" s="177"/>
      <c r="C17" s="271" t="s">
        <v>57</v>
      </c>
      <c r="D17" s="271"/>
      <c r="E17" s="140"/>
      <c r="F17" s="152">
        <f>SUM(F18)</f>
        <v>13</v>
      </c>
      <c r="G17" s="153">
        <f aca="true" t="shared" si="2" ref="G17:L17">SUM(G18)</f>
        <v>9</v>
      </c>
      <c r="H17" s="153">
        <f t="shared" si="2"/>
        <v>4</v>
      </c>
      <c r="I17" s="152">
        <f t="shared" si="2"/>
        <v>0</v>
      </c>
      <c r="J17" s="153">
        <f t="shared" si="2"/>
        <v>0</v>
      </c>
      <c r="K17" s="153">
        <f t="shared" si="2"/>
        <v>9</v>
      </c>
      <c r="L17" s="154">
        <f t="shared" si="2"/>
        <v>4</v>
      </c>
    </row>
    <row r="18" spans="1:12" s="7" customFormat="1" ht="13.5" customHeight="1">
      <c r="A18" s="16"/>
      <c r="B18" s="107"/>
      <c r="C18" s="68"/>
      <c r="D18" s="68" t="s">
        <v>58</v>
      </c>
      <c r="E18" s="49"/>
      <c r="F18" s="220">
        <f>SUM(G18+H18)</f>
        <v>13</v>
      </c>
      <c r="G18" s="219">
        <f>SUM(I18+K18)</f>
        <v>9</v>
      </c>
      <c r="H18" s="219">
        <f>SUM(J18+L18)</f>
        <v>4</v>
      </c>
      <c r="I18" s="129">
        <v>0</v>
      </c>
      <c r="J18" s="130">
        <v>0</v>
      </c>
      <c r="K18" s="130">
        <v>9</v>
      </c>
      <c r="L18" s="131">
        <v>4</v>
      </c>
    </row>
    <row r="19" spans="1:12" s="145" customFormat="1" ht="13.5" customHeight="1">
      <c r="A19" s="138"/>
      <c r="B19" s="177"/>
      <c r="C19" s="271" t="s">
        <v>40</v>
      </c>
      <c r="D19" s="271"/>
      <c r="E19" s="140"/>
      <c r="F19" s="152">
        <f aca="true" t="shared" si="3" ref="F19:L19">SUM(F20)</f>
        <v>21</v>
      </c>
      <c r="G19" s="153">
        <f t="shared" si="3"/>
        <v>17</v>
      </c>
      <c r="H19" s="153">
        <f t="shared" si="3"/>
        <v>4</v>
      </c>
      <c r="I19" s="152">
        <f t="shared" si="3"/>
        <v>17</v>
      </c>
      <c r="J19" s="153">
        <f t="shared" si="3"/>
        <v>4</v>
      </c>
      <c r="K19" s="153">
        <f t="shared" si="3"/>
        <v>0</v>
      </c>
      <c r="L19" s="154">
        <f t="shared" si="3"/>
        <v>0</v>
      </c>
    </row>
    <row r="20" spans="1:13" s="7" customFormat="1" ht="13.5" customHeight="1">
      <c r="A20" s="16"/>
      <c r="B20" s="107"/>
      <c r="C20" s="68"/>
      <c r="D20" s="68" t="s">
        <v>41</v>
      </c>
      <c r="E20" s="49"/>
      <c r="F20" s="220">
        <f>SUM(G20+H20)</f>
        <v>21</v>
      </c>
      <c r="G20" s="219">
        <f>SUM(I20+K20)</f>
        <v>17</v>
      </c>
      <c r="H20" s="219">
        <f>SUM(J20+L20)</f>
        <v>4</v>
      </c>
      <c r="I20" s="129">
        <v>17</v>
      </c>
      <c r="J20" s="130">
        <v>4</v>
      </c>
      <c r="K20" s="130">
        <v>0</v>
      </c>
      <c r="L20" s="130">
        <v>0</v>
      </c>
      <c r="M20" s="16"/>
    </row>
    <row r="21" spans="1:13" s="145" customFormat="1" ht="13.5" customHeight="1">
      <c r="A21" s="138"/>
      <c r="B21" s="177"/>
      <c r="C21" s="271" t="s">
        <v>59</v>
      </c>
      <c r="D21" s="271"/>
      <c r="E21" s="140"/>
      <c r="F21" s="152">
        <f>SUM(F22:F27)</f>
        <v>339</v>
      </c>
      <c r="G21" s="153">
        <f aca="true" t="shared" si="4" ref="G21:L21">SUM(G22:G27)</f>
        <v>86</v>
      </c>
      <c r="H21" s="153">
        <f t="shared" si="4"/>
        <v>253</v>
      </c>
      <c r="I21" s="152">
        <f t="shared" si="4"/>
        <v>9</v>
      </c>
      <c r="J21" s="153">
        <f t="shared" si="4"/>
        <v>117</v>
      </c>
      <c r="K21" s="153">
        <f>SUM(K22:K27)</f>
        <v>77</v>
      </c>
      <c r="L21" s="153">
        <f t="shared" si="4"/>
        <v>136</v>
      </c>
      <c r="M21" s="222"/>
    </row>
    <row r="22" spans="1:13" s="7" customFormat="1" ht="13.5" customHeight="1">
      <c r="A22" s="16"/>
      <c r="B22" s="107"/>
      <c r="C22" s="68"/>
      <c r="D22" s="68" t="s">
        <v>60</v>
      </c>
      <c r="E22" s="49"/>
      <c r="F22" s="220">
        <f aca="true" t="shared" si="5" ref="F22:F27">SUM(G22+H22)</f>
        <v>188</v>
      </c>
      <c r="G22" s="219">
        <f aca="true" t="shared" si="6" ref="G22:H27">SUM(I22+K22)</f>
        <v>35</v>
      </c>
      <c r="H22" s="219">
        <f t="shared" si="6"/>
        <v>153</v>
      </c>
      <c r="I22" s="129">
        <v>9</v>
      </c>
      <c r="J22" s="130">
        <v>66</v>
      </c>
      <c r="K22" s="219">
        <v>26</v>
      </c>
      <c r="L22" s="219">
        <v>87</v>
      </c>
      <c r="M22" s="16"/>
    </row>
    <row r="23" spans="1:13" s="7" customFormat="1" ht="13.5" customHeight="1">
      <c r="A23" s="16"/>
      <c r="B23" s="107"/>
      <c r="C23" s="68"/>
      <c r="D23" s="68" t="s">
        <v>61</v>
      </c>
      <c r="E23" s="49"/>
      <c r="F23" s="220">
        <f t="shared" si="5"/>
        <v>10</v>
      </c>
      <c r="G23" s="219">
        <f t="shared" si="6"/>
        <v>1</v>
      </c>
      <c r="H23" s="219">
        <f t="shared" si="6"/>
        <v>9</v>
      </c>
      <c r="I23" s="129">
        <v>0</v>
      </c>
      <c r="J23" s="130">
        <v>0</v>
      </c>
      <c r="K23" s="219">
        <v>1</v>
      </c>
      <c r="L23" s="219">
        <v>9</v>
      </c>
      <c r="M23" s="16"/>
    </row>
    <row r="24" spans="1:13" s="7" customFormat="1" ht="13.5" customHeight="1">
      <c r="A24" s="16"/>
      <c r="B24" s="107"/>
      <c r="C24" s="68"/>
      <c r="D24" s="68" t="s">
        <v>62</v>
      </c>
      <c r="E24" s="49"/>
      <c r="F24" s="220">
        <f t="shared" si="5"/>
        <v>35</v>
      </c>
      <c r="G24" s="219">
        <f t="shared" si="6"/>
        <v>0</v>
      </c>
      <c r="H24" s="219">
        <f t="shared" si="6"/>
        <v>35</v>
      </c>
      <c r="I24" s="129">
        <v>0</v>
      </c>
      <c r="J24" s="130">
        <v>35</v>
      </c>
      <c r="K24" s="219">
        <v>0</v>
      </c>
      <c r="L24" s="219">
        <v>0</v>
      </c>
      <c r="M24" s="16"/>
    </row>
    <row r="25" spans="1:13" s="7" customFormat="1" ht="13.5" customHeight="1">
      <c r="A25" s="16"/>
      <c r="B25" s="107"/>
      <c r="C25" s="68"/>
      <c r="D25" s="68" t="s">
        <v>63</v>
      </c>
      <c r="E25" s="49"/>
      <c r="F25" s="220">
        <f t="shared" si="5"/>
        <v>8</v>
      </c>
      <c r="G25" s="219">
        <f t="shared" si="6"/>
        <v>3</v>
      </c>
      <c r="H25" s="219">
        <f t="shared" si="6"/>
        <v>5</v>
      </c>
      <c r="I25" s="129">
        <v>0</v>
      </c>
      <c r="J25" s="130">
        <v>0</v>
      </c>
      <c r="K25" s="219">
        <v>3</v>
      </c>
      <c r="L25" s="219">
        <v>5</v>
      </c>
      <c r="M25" s="16"/>
    </row>
    <row r="26" spans="1:13" s="7" customFormat="1" ht="13.5" customHeight="1">
      <c r="A26" s="16"/>
      <c r="B26" s="107"/>
      <c r="C26" s="68"/>
      <c r="D26" s="68" t="s">
        <v>35</v>
      </c>
      <c r="E26" s="49"/>
      <c r="F26" s="220">
        <f t="shared" si="5"/>
        <v>82</v>
      </c>
      <c r="G26" s="219">
        <f t="shared" si="6"/>
        <v>47</v>
      </c>
      <c r="H26" s="219">
        <f t="shared" si="6"/>
        <v>35</v>
      </c>
      <c r="I26" s="129">
        <v>0</v>
      </c>
      <c r="J26" s="130">
        <v>0</v>
      </c>
      <c r="K26" s="219">
        <v>47</v>
      </c>
      <c r="L26" s="219">
        <v>35</v>
      </c>
      <c r="M26" s="16"/>
    </row>
    <row r="27" spans="1:13" s="7" customFormat="1" ht="13.5" customHeight="1">
      <c r="A27" s="16"/>
      <c r="B27" s="107"/>
      <c r="C27" s="68"/>
      <c r="D27" s="68" t="s">
        <v>34</v>
      </c>
      <c r="E27" s="49"/>
      <c r="F27" s="220">
        <f t="shared" si="5"/>
        <v>16</v>
      </c>
      <c r="G27" s="219">
        <f t="shared" si="6"/>
        <v>0</v>
      </c>
      <c r="H27" s="219">
        <f t="shared" si="6"/>
        <v>16</v>
      </c>
      <c r="I27" s="129">
        <v>0</v>
      </c>
      <c r="J27" s="130">
        <v>16</v>
      </c>
      <c r="K27" s="130">
        <v>0</v>
      </c>
      <c r="L27" s="130">
        <v>0</v>
      </c>
      <c r="M27" s="16"/>
    </row>
    <row r="28" spans="1:13" s="145" customFormat="1" ht="13.5" customHeight="1">
      <c r="A28" s="138"/>
      <c r="B28" s="177"/>
      <c r="C28" s="271" t="s">
        <v>64</v>
      </c>
      <c r="D28" s="271"/>
      <c r="E28" s="140"/>
      <c r="F28" s="152">
        <f>SUM(F29:F30)</f>
        <v>29</v>
      </c>
      <c r="G28" s="153">
        <f aca="true" t="shared" si="7" ref="G28:L28">SUM(G29:G30)</f>
        <v>7</v>
      </c>
      <c r="H28" s="153">
        <f t="shared" si="7"/>
        <v>22</v>
      </c>
      <c r="I28" s="152">
        <f t="shared" si="7"/>
        <v>0</v>
      </c>
      <c r="J28" s="153">
        <f t="shared" si="7"/>
        <v>0</v>
      </c>
      <c r="K28" s="153">
        <f t="shared" si="7"/>
        <v>7</v>
      </c>
      <c r="L28" s="153">
        <f t="shared" si="7"/>
        <v>22</v>
      </c>
      <c r="M28" s="222"/>
    </row>
    <row r="29" spans="1:12" s="7" customFormat="1" ht="13.5" customHeight="1">
      <c r="A29" s="16"/>
      <c r="B29" s="107"/>
      <c r="C29" s="68"/>
      <c r="D29" s="68" t="s">
        <v>65</v>
      </c>
      <c r="E29" s="49"/>
      <c r="F29" s="220">
        <f>SUM(G29+H29)</f>
        <v>0</v>
      </c>
      <c r="G29" s="219">
        <f>SUM(I29+K29)</f>
        <v>0</v>
      </c>
      <c r="H29" s="219">
        <f>SUM(J29+L29)</f>
        <v>0</v>
      </c>
      <c r="I29" s="129">
        <v>0</v>
      </c>
      <c r="J29" s="130">
        <v>0</v>
      </c>
      <c r="K29" s="130">
        <v>0</v>
      </c>
      <c r="L29" s="131">
        <v>0</v>
      </c>
    </row>
    <row r="30" spans="1:12" s="7" customFormat="1" ht="13.5" customHeight="1">
      <c r="A30" s="16"/>
      <c r="B30" s="107"/>
      <c r="C30" s="68"/>
      <c r="D30" s="68" t="s">
        <v>66</v>
      </c>
      <c r="E30" s="49"/>
      <c r="F30" s="220">
        <f>SUM(G30+H30)</f>
        <v>29</v>
      </c>
      <c r="G30" s="219">
        <f>SUM(I30+K30)</f>
        <v>7</v>
      </c>
      <c r="H30" s="219">
        <f>SUM(J30+L30)</f>
        <v>22</v>
      </c>
      <c r="I30" s="129">
        <v>0</v>
      </c>
      <c r="J30" s="130">
        <v>0</v>
      </c>
      <c r="K30" s="130">
        <v>7</v>
      </c>
      <c r="L30" s="131">
        <v>22</v>
      </c>
    </row>
    <row r="31" spans="1:12" s="145" customFormat="1" ht="13.5" customHeight="1">
      <c r="A31" s="138"/>
      <c r="B31" s="177"/>
      <c r="C31" s="271" t="s">
        <v>43</v>
      </c>
      <c r="D31" s="271"/>
      <c r="E31" s="140"/>
      <c r="F31" s="152">
        <f>SUM(F32)</f>
        <v>25</v>
      </c>
      <c r="G31" s="153">
        <f aca="true" t="shared" si="8" ref="G31:L31">SUM(G32)</f>
        <v>12</v>
      </c>
      <c r="H31" s="153">
        <f t="shared" si="8"/>
        <v>13</v>
      </c>
      <c r="I31" s="152">
        <f t="shared" si="8"/>
        <v>0</v>
      </c>
      <c r="J31" s="153">
        <f t="shared" si="8"/>
        <v>0</v>
      </c>
      <c r="K31" s="153">
        <f t="shared" si="8"/>
        <v>12</v>
      </c>
      <c r="L31" s="154">
        <f t="shared" si="8"/>
        <v>13</v>
      </c>
    </row>
    <row r="32" spans="1:12" s="7" customFormat="1" ht="13.5" customHeight="1">
      <c r="A32" s="16"/>
      <c r="B32" s="107"/>
      <c r="C32" s="68"/>
      <c r="D32" s="68" t="s">
        <v>33</v>
      </c>
      <c r="E32" s="49"/>
      <c r="F32" s="220">
        <f>SUM(G32+H32)</f>
        <v>25</v>
      </c>
      <c r="G32" s="219">
        <f>SUM(I32+K32)</f>
        <v>12</v>
      </c>
      <c r="H32" s="219">
        <f>SUM(J32+L32)</f>
        <v>13</v>
      </c>
      <c r="I32" s="129">
        <v>0</v>
      </c>
      <c r="J32" s="130">
        <v>0</v>
      </c>
      <c r="K32" s="130">
        <v>12</v>
      </c>
      <c r="L32" s="131">
        <v>13</v>
      </c>
    </row>
    <row r="33" spans="1:12" s="145" customFormat="1" ht="13.5" customHeight="1">
      <c r="A33" s="138"/>
      <c r="B33" s="177"/>
      <c r="C33" s="271" t="s">
        <v>36</v>
      </c>
      <c r="D33" s="271"/>
      <c r="E33" s="140"/>
      <c r="F33" s="152">
        <f>SUM(F34:F36)</f>
        <v>111</v>
      </c>
      <c r="G33" s="153">
        <f aca="true" t="shared" si="9" ref="G33:L33">SUM(G34:G36)</f>
        <v>53</v>
      </c>
      <c r="H33" s="153">
        <f t="shared" si="9"/>
        <v>58</v>
      </c>
      <c r="I33" s="152">
        <f t="shared" si="9"/>
        <v>0</v>
      </c>
      <c r="J33" s="153">
        <f t="shared" si="9"/>
        <v>0</v>
      </c>
      <c r="K33" s="153">
        <f t="shared" si="9"/>
        <v>53</v>
      </c>
      <c r="L33" s="154">
        <f t="shared" si="9"/>
        <v>58</v>
      </c>
    </row>
    <row r="34" spans="1:12" s="7" customFormat="1" ht="13.5" customHeight="1">
      <c r="A34" s="16"/>
      <c r="B34" s="107"/>
      <c r="C34" s="68"/>
      <c r="D34" s="68" t="s">
        <v>38</v>
      </c>
      <c r="E34" s="49"/>
      <c r="F34" s="220">
        <f>SUM(G34+H34)</f>
        <v>60</v>
      </c>
      <c r="G34" s="219">
        <f aca="true" t="shared" si="10" ref="G34:H36">SUM(I34+K34)</f>
        <v>26</v>
      </c>
      <c r="H34" s="219">
        <f t="shared" si="10"/>
        <v>34</v>
      </c>
      <c r="I34" s="129">
        <v>0</v>
      </c>
      <c r="J34" s="130">
        <v>0</v>
      </c>
      <c r="K34" s="130">
        <v>26</v>
      </c>
      <c r="L34" s="131">
        <v>34</v>
      </c>
    </row>
    <row r="35" spans="1:12" s="7" customFormat="1" ht="13.5" customHeight="1">
      <c r="A35" s="16"/>
      <c r="B35" s="107"/>
      <c r="C35" s="68"/>
      <c r="D35" s="68" t="s">
        <v>95</v>
      </c>
      <c r="E35" s="49"/>
      <c r="F35" s="220">
        <f>SUM(G35+H35)</f>
        <v>17</v>
      </c>
      <c r="G35" s="219">
        <f t="shared" si="10"/>
        <v>1</v>
      </c>
      <c r="H35" s="219">
        <f t="shared" si="10"/>
        <v>16</v>
      </c>
      <c r="I35" s="129">
        <v>0</v>
      </c>
      <c r="J35" s="130">
        <v>0</v>
      </c>
      <c r="K35" s="130">
        <v>1</v>
      </c>
      <c r="L35" s="131">
        <v>16</v>
      </c>
    </row>
    <row r="36" spans="1:12" s="7" customFormat="1" ht="13.5" customHeight="1">
      <c r="A36" s="16"/>
      <c r="B36" s="107"/>
      <c r="C36" s="68"/>
      <c r="D36" s="68" t="s">
        <v>96</v>
      </c>
      <c r="E36" s="49"/>
      <c r="F36" s="220">
        <f>SUM(G36+H36)</f>
        <v>34</v>
      </c>
      <c r="G36" s="219">
        <f t="shared" si="10"/>
        <v>26</v>
      </c>
      <c r="H36" s="219">
        <f t="shared" si="10"/>
        <v>8</v>
      </c>
      <c r="I36" s="129">
        <v>0</v>
      </c>
      <c r="J36" s="130">
        <v>0</v>
      </c>
      <c r="K36" s="130">
        <v>26</v>
      </c>
      <c r="L36" s="131">
        <v>8</v>
      </c>
    </row>
    <row r="37" spans="1:12" s="145" customFormat="1" ht="13.5" customHeight="1">
      <c r="A37" s="138"/>
      <c r="B37" s="177"/>
      <c r="C37" s="271" t="s">
        <v>37</v>
      </c>
      <c r="D37" s="271"/>
      <c r="E37" s="178"/>
      <c r="F37" s="152">
        <f>SUM(F38)</f>
        <v>4</v>
      </c>
      <c r="G37" s="153">
        <f aca="true" t="shared" si="11" ref="G37:L37">SUM(G38)</f>
        <v>0</v>
      </c>
      <c r="H37" s="153">
        <f t="shared" si="11"/>
        <v>4</v>
      </c>
      <c r="I37" s="152">
        <f t="shared" si="11"/>
        <v>0</v>
      </c>
      <c r="J37" s="153">
        <f t="shared" si="11"/>
        <v>0</v>
      </c>
      <c r="K37" s="153">
        <f t="shared" si="11"/>
        <v>0</v>
      </c>
      <c r="L37" s="154">
        <f t="shared" si="11"/>
        <v>4</v>
      </c>
    </row>
    <row r="38" spans="1:12" s="7" customFormat="1" ht="13.5" customHeight="1">
      <c r="A38" s="50"/>
      <c r="B38" s="107"/>
      <c r="C38" s="68"/>
      <c r="D38" s="68" t="s">
        <v>67</v>
      </c>
      <c r="E38" s="108"/>
      <c r="F38" s="220">
        <f>SUM(G38+H38)</f>
        <v>4</v>
      </c>
      <c r="G38" s="219">
        <f>SUM(I38+K38)</f>
        <v>0</v>
      </c>
      <c r="H38" s="219">
        <f>SUM(J38+L38)</f>
        <v>4</v>
      </c>
      <c r="I38" s="129">
        <v>0</v>
      </c>
      <c r="J38" s="130">
        <v>0</v>
      </c>
      <c r="K38" s="130">
        <v>0</v>
      </c>
      <c r="L38" s="131">
        <v>4</v>
      </c>
    </row>
    <row r="39" spans="1:13" s="145" customFormat="1" ht="13.5" customHeight="1">
      <c r="A39" s="179"/>
      <c r="B39" s="177"/>
      <c r="C39" s="271" t="s">
        <v>42</v>
      </c>
      <c r="D39" s="271"/>
      <c r="E39" s="180"/>
      <c r="F39" s="152">
        <f>SUM(F40)</f>
        <v>186</v>
      </c>
      <c r="G39" s="153">
        <f aca="true" t="shared" si="12" ref="G39:L39">SUM(G40)</f>
        <v>136</v>
      </c>
      <c r="H39" s="153">
        <f t="shared" si="12"/>
        <v>50</v>
      </c>
      <c r="I39" s="152">
        <f t="shared" si="12"/>
        <v>0</v>
      </c>
      <c r="J39" s="153">
        <f t="shared" si="12"/>
        <v>0</v>
      </c>
      <c r="K39" s="153">
        <f t="shared" si="12"/>
        <v>136</v>
      </c>
      <c r="L39" s="154">
        <f t="shared" si="12"/>
        <v>50</v>
      </c>
      <c r="M39" s="146"/>
    </row>
    <row r="40" spans="1:12" s="7" customFormat="1" ht="13.5" customHeight="1">
      <c r="A40" s="50"/>
      <c r="B40" s="98"/>
      <c r="C40" s="68"/>
      <c r="D40" s="68" t="s">
        <v>116</v>
      </c>
      <c r="E40" s="167"/>
      <c r="F40" s="219">
        <f>SUM(G40+H40)</f>
        <v>186</v>
      </c>
      <c r="G40" s="219">
        <f>SUM(I40+K40)</f>
        <v>136</v>
      </c>
      <c r="H40" s="219">
        <f>SUM(J40+L40)</f>
        <v>50</v>
      </c>
      <c r="I40" s="129">
        <v>0</v>
      </c>
      <c r="J40" s="130">
        <v>0</v>
      </c>
      <c r="K40" s="130">
        <v>136</v>
      </c>
      <c r="L40" s="131">
        <v>50</v>
      </c>
    </row>
    <row r="41" spans="1:12" s="7" customFormat="1" ht="7.5" customHeight="1">
      <c r="A41" s="109"/>
      <c r="B41" s="110"/>
      <c r="C41" s="111"/>
      <c r="D41" s="111"/>
      <c r="E41" s="110"/>
      <c r="F41" s="132"/>
      <c r="G41" s="133"/>
      <c r="H41" s="133"/>
      <c r="I41" s="132"/>
      <c r="J41" s="133"/>
      <c r="K41" s="133"/>
      <c r="L41" s="134"/>
    </row>
    <row r="42" spans="1:12" s="7" customFormat="1" ht="15" customHeight="1">
      <c r="A42" s="98"/>
      <c r="B42" s="98"/>
      <c r="C42" s="68"/>
      <c r="D42" s="68"/>
      <c r="E42" s="98"/>
      <c r="F42" s="130"/>
      <c r="G42" s="130"/>
      <c r="H42" s="130"/>
      <c r="I42" s="130"/>
      <c r="J42" s="130"/>
      <c r="K42" s="130"/>
      <c r="L42" s="130"/>
    </row>
    <row r="43" spans="6:13" ht="12.75">
      <c r="F43" s="2"/>
      <c r="G43" s="2"/>
      <c r="H43" s="2"/>
      <c r="I43" s="2"/>
      <c r="J43" s="2"/>
      <c r="K43" s="2"/>
      <c r="L43" s="2"/>
      <c r="M43" s="2"/>
    </row>
  </sheetData>
  <sheetProtection/>
  <mergeCells count="24">
    <mergeCell ref="F3:H3"/>
    <mergeCell ref="I3:L3"/>
    <mergeCell ref="F4:F5"/>
    <mergeCell ref="G4:G5"/>
    <mergeCell ref="H4:H5"/>
    <mergeCell ref="I4:J4"/>
    <mergeCell ref="K4:L4"/>
    <mergeCell ref="B9:D9"/>
    <mergeCell ref="C11:D11"/>
    <mergeCell ref="C12:D12"/>
    <mergeCell ref="C13:D13"/>
    <mergeCell ref="B15:D15"/>
    <mergeCell ref="A2:D2"/>
    <mergeCell ref="A3:E5"/>
    <mergeCell ref="B1:L1"/>
    <mergeCell ref="C37:D37"/>
    <mergeCell ref="C39:D39"/>
    <mergeCell ref="C17:D17"/>
    <mergeCell ref="C19:D19"/>
    <mergeCell ref="C21:D21"/>
    <mergeCell ref="C28:D28"/>
    <mergeCell ref="C31:D31"/>
    <mergeCell ref="C33:D33"/>
    <mergeCell ref="B7:D7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4" r:id="rId1"/>
  <ignoredErrors>
    <ignoredError sqref="F28:H40 F18:H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SheetLayoutView="100" zoomScalePageLayoutView="0" workbookViewId="0" topLeftCell="A1">
      <selection activeCell="J20" sqref="J20"/>
    </sheetView>
  </sheetViews>
  <sheetFormatPr defaultColWidth="9.00390625" defaultRowHeight="13.5"/>
  <cols>
    <col min="1" max="1" width="10.375" style="1" customWidth="1"/>
    <col min="2" max="4" width="6.625" style="1" customWidth="1"/>
    <col min="5" max="13" width="6.75390625" style="1" customWidth="1"/>
    <col min="14" max="14" width="5.75390625" style="1" customWidth="1"/>
    <col min="15" max="16384" width="9.00390625" style="1" customWidth="1"/>
  </cols>
  <sheetData>
    <row r="1" spans="1:13" s="75" customFormat="1" ht="14.25" customHeight="1">
      <c r="A1" s="224" t="s">
        <v>107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s="7" customFormat="1" ht="14.25" customHeight="1">
      <c r="A2" s="93" t="s">
        <v>7</v>
      </c>
      <c r="B2" s="6"/>
      <c r="C2" s="6"/>
      <c r="D2" s="6"/>
      <c r="E2" s="6"/>
      <c r="F2" s="6"/>
      <c r="G2" s="6"/>
      <c r="H2" s="6"/>
      <c r="J2" s="6"/>
      <c r="K2" s="6"/>
      <c r="L2" s="6"/>
      <c r="M2" s="82" t="s">
        <v>97</v>
      </c>
    </row>
    <row r="3" spans="1:13" s="72" customFormat="1" ht="15" customHeight="1">
      <c r="A3" s="226" t="s">
        <v>98</v>
      </c>
      <c r="B3" s="232" t="s">
        <v>99</v>
      </c>
      <c r="C3" s="233"/>
      <c r="D3" s="233"/>
      <c r="E3" s="233"/>
      <c r="F3" s="233"/>
      <c r="G3" s="233"/>
      <c r="H3" s="233"/>
      <c r="I3" s="233"/>
      <c r="J3" s="288"/>
      <c r="K3" s="284" t="s">
        <v>100</v>
      </c>
      <c r="L3" s="284"/>
      <c r="M3" s="289"/>
    </row>
    <row r="4" spans="1:13" s="72" customFormat="1" ht="15" customHeight="1">
      <c r="A4" s="231"/>
      <c r="B4" s="287" t="s">
        <v>101</v>
      </c>
      <c r="C4" s="287"/>
      <c r="D4" s="232"/>
      <c r="E4" s="287" t="s">
        <v>91</v>
      </c>
      <c r="F4" s="287"/>
      <c r="G4" s="287"/>
      <c r="H4" s="234" t="s">
        <v>92</v>
      </c>
      <c r="I4" s="287"/>
      <c r="J4" s="291"/>
      <c r="K4" s="286"/>
      <c r="L4" s="286"/>
      <c r="M4" s="290"/>
    </row>
    <row r="5" spans="1:14" s="72" customFormat="1" ht="15" customHeight="1">
      <c r="A5" s="227"/>
      <c r="B5" s="95" t="s">
        <v>102</v>
      </c>
      <c r="C5" s="95" t="s">
        <v>89</v>
      </c>
      <c r="D5" s="181" t="s">
        <v>90</v>
      </c>
      <c r="E5" s="95" t="s">
        <v>102</v>
      </c>
      <c r="F5" s="95" t="s">
        <v>89</v>
      </c>
      <c r="G5" s="95" t="s">
        <v>90</v>
      </c>
      <c r="H5" s="182" t="s">
        <v>102</v>
      </c>
      <c r="I5" s="95" t="s">
        <v>89</v>
      </c>
      <c r="J5" s="203" t="s">
        <v>90</v>
      </c>
      <c r="K5" s="184" t="s">
        <v>102</v>
      </c>
      <c r="L5" s="83" t="s">
        <v>89</v>
      </c>
      <c r="M5" s="83" t="s">
        <v>90</v>
      </c>
      <c r="N5" s="96"/>
    </row>
    <row r="6" spans="1:13" s="7" customFormat="1" ht="7.5" customHeight="1">
      <c r="A6" s="16"/>
      <c r="B6" s="112"/>
      <c r="C6" s="159"/>
      <c r="D6" s="159"/>
      <c r="E6" s="112"/>
      <c r="F6" s="159"/>
      <c r="G6" s="168"/>
      <c r="H6" s="159"/>
      <c r="I6" s="159"/>
      <c r="J6" s="204"/>
      <c r="K6" s="159"/>
      <c r="L6" s="159"/>
      <c r="M6" s="168"/>
    </row>
    <row r="7" spans="1:13" s="12" customFormat="1" ht="22.5" customHeight="1">
      <c r="A7" s="214" t="s">
        <v>108</v>
      </c>
      <c r="B7" s="156">
        <f>SUM(B9:B12)</f>
        <v>177</v>
      </c>
      <c r="C7" s="157">
        <f>SUM(C9:C12)</f>
        <v>85</v>
      </c>
      <c r="D7" s="157">
        <f>SUM(D9:D12)</f>
        <v>92</v>
      </c>
      <c r="E7" s="156">
        <f aca="true" t="shared" si="0" ref="E7:M7">SUM(E9:E12)</f>
        <v>47</v>
      </c>
      <c r="F7" s="157">
        <f t="shared" si="0"/>
        <v>12</v>
      </c>
      <c r="G7" s="158">
        <f t="shared" si="0"/>
        <v>35</v>
      </c>
      <c r="H7" s="157">
        <f t="shared" si="0"/>
        <v>130</v>
      </c>
      <c r="I7" s="157">
        <f t="shared" si="0"/>
        <v>73</v>
      </c>
      <c r="J7" s="205">
        <f t="shared" si="0"/>
        <v>57</v>
      </c>
      <c r="K7" s="157">
        <f t="shared" si="0"/>
        <v>103</v>
      </c>
      <c r="L7" s="157">
        <f t="shared" si="0"/>
        <v>43</v>
      </c>
      <c r="M7" s="158">
        <f t="shared" si="0"/>
        <v>60</v>
      </c>
    </row>
    <row r="8" spans="1:13" s="12" customFormat="1" ht="7.5" customHeight="1">
      <c r="A8" s="155"/>
      <c r="B8" s="156"/>
      <c r="C8" s="157"/>
      <c r="D8" s="157"/>
      <c r="E8" s="156"/>
      <c r="F8" s="157"/>
      <c r="G8" s="158"/>
      <c r="H8" s="157"/>
      <c r="I8" s="157"/>
      <c r="J8" s="205"/>
      <c r="K8" s="157"/>
      <c r="L8" s="157"/>
      <c r="M8" s="158"/>
    </row>
    <row r="9" spans="1:14" s="7" customFormat="1" ht="14.25" customHeight="1">
      <c r="A9" s="66" t="s">
        <v>103</v>
      </c>
      <c r="B9" s="220">
        <v>76</v>
      </c>
      <c r="C9" s="219">
        <v>37</v>
      </c>
      <c r="D9" s="219">
        <v>39</v>
      </c>
      <c r="E9" s="87">
        <v>13</v>
      </c>
      <c r="F9" s="88">
        <v>0</v>
      </c>
      <c r="G9" s="89">
        <v>13</v>
      </c>
      <c r="H9" s="219">
        <v>63</v>
      </c>
      <c r="I9" s="219">
        <v>37</v>
      </c>
      <c r="J9" s="223">
        <v>26</v>
      </c>
      <c r="K9" s="219">
        <v>37</v>
      </c>
      <c r="L9" s="219">
        <v>7</v>
      </c>
      <c r="M9" s="219">
        <v>30</v>
      </c>
      <c r="N9" s="16"/>
    </row>
    <row r="10" spans="1:14" s="7" customFormat="1" ht="14.25" customHeight="1">
      <c r="A10" s="66" t="s">
        <v>104</v>
      </c>
      <c r="B10" s="220">
        <v>60</v>
      </c>
      <c r="C10" s="219">
        <v>31</v>
      </c>
      <c r="D10" s="219">
        <v>29</v>
      </c>
      <c r="E10" s="87">
        <v>0</v>
      </c>
      <c r="F10" s="88">
        <v>0</v>
      </c>
      <c r="G10" s="89">
        <v>0</v>
      </c>
      <c r="H10" s="219">
        <v>60</v>
      </c>
      <c r="I10" s="219">
        <v>31</v>
      </c>
      <c r="J10" s="223">
        <v>29</v>
      </c>
      <c r="K10" s="219">
        <v>20</v>
      </c>
      <c r="L10" s="219">
        <v>7</v>
      </c>
      <c r="M10" s="219">
        <v>13</v>
      </c>
      <c r="N10" s="16"/>
    </row>
    <row r="11" spans="1:14" s="7" customFormat="1" ht="14.25" customHeight="1">
      <c r="A11" s="66" t="s">
        <v>105</v>
      </c>
      <c r="B11" s="220">
        <v>35</v>
      </c>
      <c r="C11" s="219">
        <v>13</v>
      </c>
      <c r="D11" s="219">
        <v>22</v>
      </c>
      <c r="E11" s="87">
        <v>34</v>
      </c>
      <c r="F11" s="88">
        <v>12</v>
      </c>
      <c r="G11" s="89">
        <v>22</v>
      </c>
      <c r="H11" s="219">
        <v>1</v>
      </c>
      <c r="I11" s="219">
        <v>1</v>
      </c>
      <c r="J11" s="223">
        <v>0</v>
      </c>
      <c r="K11" s="219">
        <v>44</v>
      </c>
      <c r="L11" s="219">
        <v>29</v>
      </c>
      <c r="M11" s="219">
        <v>15</v>
      </c>
      <c r="N11" s="16"/>
    </row>
    <row r="12" spans="1:13" s="7" customFormat="1" ht="14.25" customHeight="1">
      <c r="A12" s="66" t="s">
        <v>106</v>
      </c>
      <c r="B12" s="87">
        <v>6</v>
      </c>
      <c r="C12" s="88">
        <v>4</v>
      </c>
      <c r="D12" s="88">
        <v>2</v>
      </c>
      <c r="E12" s="201">
        <v>0</v>
      </c>
      <c r="F12" s="113">
        <v>0</v>
      </c>
      <c r="G12" s="202">
        <v>0</v>
      </c>
      <c r="H12" s="88">
        <v>6</v>
      </c>
      <c r="I12" s="88">
        <v>4</v>
      </c>
      <c r="J12" s="206">
        <v>2</v>
      </c>
      <c r="K12" s="88">
        <v>2</v>
      </c>
      <c r="L12" s="88">
        <v>0</v>
      </c>
      <c r="M12" s="89">
        <v>2</v>
      </c>
    </row>
    <row r="13" spans="1:13" s="7" customFormat="1" ht="7.5" customHeight="1">
      <c r="A13" s="11"/>
      <c r="B13" s="114"/>
      <c r="C13" s="115"/>
      <c r="D13" s="115"/>
      <c r="E13" s="114"/>
      <c r="F13" s="115"/>
      <c r="G13" s="116"/>
      <c r="H13" s="115"/>
      <c r="I13" s="115"/>
      <c r="J13" s="207"/>
      <c r="K13" s="115"/>
      <c r="L13" s="115"/>
      <c r="M13" s="116"/>
    </row>
    <row r="14" ht="12.75">
      <c r="A14" s="2"/>
    </row>
    <row r="15" ht="12.75">
      <c r="A15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sheetProtection/>
  <mergeCells count="7">
    <mergeCell ref="A1:M1"/>
    <mergeCell ref="A3:A5"/>
    <mergeCell ref="B3:J3"/>
    <mergeCell ref="K3:M4"/>
    <mergeCell ref="B4:D4"/>
    <mergeCell ref="E4:G4"/>
    <mergeCell ref="H4:J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2022-01-25T07:14:19Z</cp:lastPrinted>
  <dcterms:created xsi:type="dcterms:W3CDTF">2004-01-29T06:49:17Z</dcterms:created>
  <dcterms:modified xsi:type="dcterms:W3CDTF">2023-02-16T05:10:19Z</dcterms:modified>
  <cp:category/>
  <cp:version/>
  <cp:contentType/>
  <cp:contentStatus/>
</cp:coreProperties>
</file>