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600" yWindow="120" windowWidth="19400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62913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<sst xmlns="http://schemas.openxmlformats.org/spreadsheetml/2006/main" count="194" uniqueCount="63">
  <si>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</si>
  <si>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</si>
  <si>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</si>
  <si>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</si>
  <si>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</si>
  <si>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</si>
  <si>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</si>
  <si>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</si>
  <si>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</si>
  <si>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</si>
  <si>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</si>
  <si>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</si>
  <si>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</si>
  <si>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</si>
  <si>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</si>
  <si>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</si>
  <si>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</si>
  <si>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</si>
  <si>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</si>
  <si>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</si>
  <si>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</si>
  <si>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</si>
  <si>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</si>
  <si>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</si>
  <si>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</si>
  <si>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</si>
  <si>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</si>
  <si>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</si>
  <si>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</si>
  <si>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</si>
  <si>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</si>
  <si>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</si>
  <si>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</si>
  <si>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</si>
  <si>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</si>
  <si>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</si>
  <si>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</si>
  <si>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</si>
  <si>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</si>
  <si>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</si>
  <si>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</si>
  <si>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</si>
  <si>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</si>
  <si>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</si>
  <si>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</si>
  <si>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</si>
  <si>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</si>
  <si>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</si>
  <si>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</si>
  <si>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</si>
  <si>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</si>
  <si>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</si>
  <si>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</si>
  <si>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</si>
  <si>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</si>
  <si>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</si>
  <si>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</si>
  <si>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</si>
  <si>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</si>
  <si>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</si>
  <si>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</si>
  <si>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</si>
  <si>
    <t>第１０表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</si>
</sst>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/>
  </sheetViews>
  <sheetFormatPr defaultRowHeight="13" x14ac:dyDescent="0.2"/>
  <cols>
    <col min="1" max="2" width="8.6328125" customWidth="1"/>
    <col min="3" max="23" width="6.6328125" customWidth="1"/>
    <col min="24" max="24" width="11.7265625" customWidth="1"/>
  </cols>
  <sheetData>
    <row r="2" spans="1:24" x14ac:dyDescent="0.2">
      <c r="A2" t="s">
        <v>62</v>
      </c>
      <c r="C2" s="16"/>
      <c r="D2" s="16"/>
      <c r="E2" s="16"/>
      <c r="F2" s="16"/>
    </row>
    <row r="3" spans="1:24" x14ac:dyDescent="0.2">
      <c r="C3" s="16"/>
      <c r="D3" s="16"/>
      <c r="E3" s="16"/>
      <c r="F3" s="16"/>
    </row>
    <row r="4" spans="1:24" x14ac:dyDescent="0.2">
      <c r="A4" t="s">
        <v>44</v>
      </c>
      <c r="C4" s="16"/>
      <c r="D4" s="16"/>
      <c r="E4" s="16"/>
      <c r="F4" s="16"/>
    </row>
    <row r="5" spans="1:24" ht="13.5" customHeight="1" x14ac:dyDescent="0.2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2">
      <c r="A6" s="81"/>
      <c r="B6" s="20"/>
      <c r="C6" s="83" t="s">
        <v>54</v>
      </c>
      <c r="D6" s="83" t="s">
        <v>56</v>
      </c>
      <c r="E6" s="83" t="s">
        <v>55</v>
      </c>
      <c r="F6" s="83" t="s">
        <v>57</v>
      </c>
      <c r="G6" s="15"/>
      <c r="H6" s="20"/>
      <c r="I6" s="74" t="s">
        <v>58</v>
      </c>
      <c r="J6" s="20"/>
      <c r="K6" s="74" t="s">
        <v>58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2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58</v>
      </c>
      <c r="R7" s="74" t="s">
        <v>31</v>
      </c>
      <c r="S7" s="13" t="s">
        <v>30</v>
      </c>
      <c r="T7" s="12" t="s">
        <v>32</v>
      </c>
      <c r="U7" s="74" t="s">
        <v>58</v>
      </c>
      <c r="V7" s="75" t="s">
        <v>31</v>
      </c>
      <c r="W7" s="21" t="s">
        <v>49</v>
      </c>
      <c r="X7" s="74" t="s">
        <v>50</v>
      </c>
    </row>
    <row r="8" spans="1:24" ht="30.75" customHeight="1" x14ac:dyDescent="0.2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2">
      <c r="A9" s="8" t="s">
        <v>29</v>
      </c>
      <c r="B9" s="34">
        <f>B10+B11</f>
        <v>-410</v>
      </c>
      <c r="C9" s="34">
        <f>C10+C11</f>
        <v>-57</v>
      </c>
      <c r="D9" s="64">
        <f>IF(B9-C9=0,"-",(1-(B9/(B9-C9)))*-1)</f>
        <v>0.16147308781869696</v>
      </c>
      <c r="E9" s="34">
        <f>E10+E11</f>
        <v>-4998</v>
      </c>
      <c r="F9" s="64">
        <f>IF(B9-E9=0,"-",(1-(B9/(B9-E9)))*-1)</f>
        <v>-1.0893635571054925</v>
      </c>
      <c r="G9" s="34">
        <f>G10+G11</f>
        <v>-375</v>
      </c>
      <c r="H9" s="34">
        <f>H10+H11</f>
        <v>313</v>
      </c>
      <c r="I9" s="34">
        <f>I10+I11</f>
        <v>3768</v>
      </c>
      <c r="J9" s="34">
        <f>J10+J11</f>
        <v>688</v>
      </c>
      <c r="K9" s="34">
        <f>K10+K11</f>
        <v>7951</v>
      </c>
      <c r="L9" s="51">
        <f t="shared" ref="L9:L19" si="0">M9-N9</f>
        <v>-8.404684886488397</v>
      </c>
      <c r="M9" s="55">
        <v>7.0151103185889836</v>
      </c>
      <c r="N9" s="55">
        <v>15.41979520507738</v>
      </c>
      <c r="O9" s="34">
        <f t="shared" ref="O9:W9" si="1">O10+O11</f>
        <v>-35</v>
      </c>
      <c r="P9" s="34">
        <f t="shared" si="1"/>
        <v>920</v>
      </c>
      <c r="Q9" s="34">
        <f t="shared" si="1"/>
        <v>15580</v>
      </c>
      <c r="R9" s="34">
        <f t="shared" si="1"/>
        <v>526</v>
      </c>
      <c r="S9" s="34">
        <f t="shared" si="1"/>
        <v>394</v>
      </c>
      <c r="T9" s="34">
        <f t="shared" si="1"/>
        <v>955</v>
      </c>
      <c r="U9" s="34">
        <f t="shared" si="1"/>
        <v>16395</v>
      </c>
      <c r="V9" s="34">
        <f t="shared" si="1"/>
        <v>561</v>
      </c>
      <c r="W9" s="34">
        <f t="shared" si="1"/>
        <v>394</v>
      </c>
      <c r="X9" s="51">
        <v>-0.7844372560722519</v>
      </c>
    </row>
    <row r="10" spans="1:24" ht="18.75" customHeight="1" x14ac:dyDescent="0.2">
      <c r="A10" s="6" t="s">
        <v>28</v>
      </c>
      <c r="B10" s="35">
        <f>B20+B21+B22+B23</f>
        <v>-294</v>
      </c>
      <c r="C10" s="35">
        <f>C20+C21+C22+C23</f>
        <v>-114</v>
      </c>
      <c r="D10" s="65">
        <f t="shared" ref="D10:D38" si="2">IF(B10-C10=0,"-",(1-(B10/(B10-C10)))*-1)</f>
        <v>0.6333333333333333</v>
      </c>
      <c r="E10" s="35">
        <f>E20+E21+E22+E23</f>
        <v>-2727</v>
      </c>
      <c r="F10" s="65">
        <f t="shared" ref="F10:F38" si="3">IF(B10-E10=0,"-",(1-(B10/(B10-E10)))*-1)</f>
        <v>-1.1208384710234278</v>
      </c>
      <c r="G10" s="35">
        <f>G20+G21+G22+G23</f>
        <v>-238</v>
      </c>
      <c r="H10" s="35">
        <f>H20+H21+H22+H23</f>
        <v>250</v>
      </c>
      <c r="I10" s="35">
        <f>I20+I21+I22+I23</f>
        <v>2974</v>
      </c>
      <c r="J10" s="35">
        <f>J20+J21+J22+J23</f>
        <v>488</v>
      </c>
      <c r="K10" s="35">
        <f>K20+K21+K22+K23</f>
        <v>5444</v>
      </c>
      <c r="L10" s="48">
        <f t="shared" si="0"/>
        <v>-7.0787446167886907</v>
      </c>
      <c r="M10" s="56">
        <v>7.4356561100721565</v>
      </c>
      <c r="N10" s="56">
        <v>14.514400726860847</v>
      </c>
      <c r="O10" s="35">
        <f t="shared" ref="O10:W10" si="4">O20+O21+O22+O23</f>
        <v>-56</v>
      </c>
      <c r="P10" s="35">
        <f t="shared" si="4"/>
        <v>643</v>
      </c>
      <c r="Q10" s="35">
        <f t="shared" si="4"/>
        <v>12010</v>
      </c>
      <c r="R10" s="35">
        <f t="shared" si="4"/>
        <v>417</v>
      </c>
      <c r="S10" s="35">
        <f t="shared" si="4"/>
        <v>226</v>
      </c>
      <c r="T10" s="35">
        <f t="shared" si="4"/>
        <v>699</v>
      </c>
      <c r="U10" s="35">
        <f t="shared" si="4"/>
        <v>12267</v>
      </c>
      <c r="V10" s="35">
        <f t="shared" si="4"/>
        <v>457</v>
      </c>
      <c r="W10" s="35">
        <f t="shared" si="4"/>
        <v>242</v>
      </c>
      <c r="X10" s="48">
        <v>-1.6655869686561644</v>
      </c>
    </row>
    <row r="11" spans="1:24" ht="18.75" customHeight="1" x14ac:dyDescent="0.2">
      <c r="A11" s="2" t="s">
        <v>27</v>
      </c>
      <c r="B11" s="36">
        <f>B12+B13+B14+B15+B16</f>
        <v>-116</v>
      </c>
      <c r="C11" s="36">
        <f>C12+C13+C14+C15+C16</f>
        <v>57</v>
      </c>
      <c r="D11" s="66">
        <f t="shared" si="2"/>
        <v>-0.32947976878612717</v>
      </c>
      <c r="E11" s="36">
        <f>E12+E13+E14+E15+E16</f>
        <v>-2271</v>
      </c>
      <c r="F11" s="66">
        <f t="shared" si="3"/>
        <v>-1.0538283062645011</v>
      </c>
      <c r="G11" s="36">
        <f>G12+G13+G14+G15+G16</f>
        <v>-137</v>
      </c>
      <c r="H11" s="36">
        <f>H12+H13+H14+H15+H16</f>
        <v>63</v>
      </c>
      <c r="I11" s="36">
        <f>I12+I13+I14+I15+I16</f>
        <v>794</v>
      </c>
      <c r="J11" s="36">
        <f>J12+J13+J14+J15+J16</f>
        <v>200</v>
      </c>
      <c r="K11" s="36">
        <f>K12+K13+K14+K15+K16</f>
        <v>2507</v>
      </c>
      <c r="L11" s="50">
        <f t="shared" si="0"/>
        <v>-12.458858733160422</v>
      </c>
      <c r="M11" s="57">
        <v>5.7292562057599019</v>
      </c>
      <c r="N11" s="57">
        <v>18.188114938920325</v>
      </c>
      <c r="O11" s="36">
        <f t="shared" ref="O11:W11" si="5">O12+O13+O14+O15+O16</f>
        <v>21</v>
      </c>
      <c r="P11" s="36">
        <f t="shared" si="5"/>
        <v>277</v>
      </c>
      <c r="Q11" s="36">
        <f t="shared" si="5"/>
        <v>3570</v>
      </c>
      <c r="R11" s="36">
        <f t="shared" si="5"/>
        <v>109</v>
      </c>
      <c r="S11" s="36">
        <f t="shared" si="5"/>
        <v>168</v>
      </c>
      <c r="T11" s="36">
        <f t="shared" si="5"/>
        <v>256</v>
      </c>
      <c r="U11" s="36">
        <f t="shared" si="5"/>
        <v>4128</v>
      </c>
      <c r="V11" s="36">
        <f t="shared" si="5"/>
        <v>104</v>
      </c>
      <c r="W11" s="36">
        <f t="shared" si="5"/>
        <v>152</v>
      </c>
      <c r="X11" s="53">
        <v>1.9097520685866343</v>
      </c>
    </row>
    <row r="12" spans="1:24" ht="18.75" customHeight="1" x14ac:dyDescent="0.2">
      <c r="A12" s="6" t="s">
        <v>26</v>
      </c>
      <c r="B12" s="35">
        <f>B24</f>
        <v>-28</v>
      </c>
      <c r="C12" s="35">
        <f>C24</f>
        <v>-7</v>
      </c>
      <c r="D12" s="65">
        <f t="shared" si="2"/>
        <v>0.33333333333333326</v>
      </c>
      <c r="E12" s="35">
        <f>E24</f>
        <v>-164</v>
      </c>
      <c r="F12" s="65">
        <f t="shared" si="3"/>
        <v>-1.2058823529411764</v>
      </c>
      <c r="G12" s="35">
        <f>G24</f>
        <v>-12</v>
      </c>
      <c r="H12" s="35">
        <f>H24</f>
        <v>5</v>
      </c>
      <c r="I12" s="35">
        <f>I24</f>
        <v>65</v>
      </c>
      <c r="J12" s="35">
        <f>J24</f>
        <v>17</v>
      </c>
      <c r="K12" s="35">
        <f>K24</f>
        <v>192</v>
      </c>
      <c r="L12" s="48">
        <f t="shared" si="0"/>
        <v>-13.928639572600648</v>
      </c>
      <c r="M12" s="56">
        <v>5.8035998219169365</v>
      </c>
      <c r="N12" s="56">
        <v>19.732239394517585</v>
      </c>
      <c r="O12" s="35">
        <f t="shared" ref="O12:W12" si="6">O24</f>
        <v>-16</v>
      </c>
      <c r="P12" s="35">
        <f t="shared" si="6"/>
        <v>16</v>
      </c>
      <c r="Q12" s="35">
        <f t="shared" si="6"/>
        <v>292</v>
      </c>
      <c r="R12" s="35">
        <f t="shared" si="6"/>
        <v>7</v>
      </c>
      <c r="S12" s="35">
        <f t="shared" si="6"/>
        <v>9</v>
      </c>
      <c r="T12" s="35">
        <f t="shared" si="6"/>
        <v>32</v>
      </c>
      <c r="U12" s="35">
        <f t="shared" si="6"/>
        <v>329</v>
      </c>
      <c r="V12" s="35">
        <f t="shared" si="6"/>
        <v>24</v>
      </c>
      <c r="W12" s="35">
        <f t="shared" si="6"/>
        <v>8</v>
      </c>
      <c r="X12" s="48">
        <v>-18.571519430134199</v>
      </c>
    </row>
    <row r="13" spans="1:24" ht="18.75" customHeight="1" x14ac:dyDescent="0.2">
      <c r="A13" s="4" t="s">
        <v>25</v>
      </c>
      <c r="B13" s="37">
        <f>B25+B26+B27</f>
        <v>-43</v>
      </c>
      <c r="C13" s="37">
        <f>C25+C26+C27</f>
        <v>-7</v>
      </c>
      <c r="D13" s="67">
        <f t="shared" si="2"/>
        <v>0.19444444444444442</v>
      </c>
      <c r="E13" s="37">
        <f>E25+E26+E27</f>
        <v>-526</v>
      </c>
      <c r="F13" s="67">
        <f t="shared" si="3"/>
        <v>-1.0890269151138716</v>
      </c>
      <c r="G13" s="37">
        <f>G25+G26+G27</f>
        <v>-28</v>
      </c>
      <c r="H13" s="37">
        <f>H25+H26+H27</f>
        <v>6</v>
      </c>
      <c r="I13" s="37">
        <f>I25+I26+I27</f>
        <v>123</v>
      </c>
      <c r="J13" s="37">
        <f>J25+J26+J27</f>
        <v>34</v>
      </c>
      <c r="K13" s="37">
        <f>K25+K26+K27</f>
        <v>462</v>
      </c>
      <c r="L13" s="49">
        <f t="shared" si="0"/>
        <v>-14.16257864249882</v>
      </c>
      <c r="M13" s="58">
        <v>3.0348382805354617</v>
      </c>
      <c r="N13" s="58">
        <v>17.197416923034282</v>
      </c>
      <c r="O13" s="37">
        <f t="shared" ref="O13:W13" si="7">O25+O26+O27</f>
        <v>-15</v>
      </c>
      <c r="P13" s="37">
        <f t="shared" si="7"/>
        <v>25</v>
      </c>
      <c r="Q13" s="37">
        <f t="shared" si="7"/>
        <v>561</v>
      </c>
      <c r="R13" s="37">
        <f t="shared" si="7"/>
        <v>13</v>
      </c>
      <c r="S13" s="37">
        <f t="shared" si="7"/>
        <v>12</v>
      </c>
      <c r="T13" s="37">
        <f t="shared" si="7"/>
        <v>40</v>
      </c>
      <c r="U13" s="37">
        <f t="shared" si="7"/>
        <v>748</v>
      </c>
      <c r="V13" s="37">
        <f t="shared" si="7"/>
        <v>6</v>
      </c>
      <c r="W13" s="37">
        <f t="shared" si="7"/>
        <v>34</v>
      </c>
      <c r="X13" s="49">
        <v>-7.5870957013386544</v>
      </c>
    </row>
    <row r="14" spans="1:24" ht="18.75" customHeight="1" x14ac:dyDescent="0.2">
      <c r="A14" s="4" t="s">
        <v>24</v>
      </c>
      <c r="B14" s="37">
        <f>B28+B29+B30+B31</f>
        <v>-51</v>
      </c>
      <c r="C14" s="37">
        <f>C28+C29+C30+C31</f>
        <v>2</v>
      </c>
      <c r="D14" s="67">
        <f t="shared" si="2"/>
        <v>-3.7735849056603765E-2</v>
      </c>
      <c r="E14" s="37">
        <f>E28+E29+E30+E31</f>
        <v>-747</v>
      </c>
      <c r="F14" s="67">
        <f t="shared" si="3"/>
        <v>-1.0732758620689655</v>
      </c>
      <c r="G14" s="37">
        <f>G28+G29+G30+G31</f>
        <v>-44</v>
      </c>
      <c r="H14" s="37">
        <f>H28+H29+H30+H31</f>
        <v>35</v>
      </c>
      <c r="I14" s="37">
        <f>I28+I29+I30+I31</f>
        <v>357</v>
      </c>
      <c r="J14" s="37">
        <f>J28+J29+J30+J31</f>
        <v>79</v>
      </c>
      <c r="K14" s="37">
        <f>K28+K29+K30+K31</f>
        <v>920</v>
      </c>
      <c r="L14" s="49">
        <f t="shared" si="0"/>
        <v>-10.435347628330085</v>
      </c>
      <c r="M14" s="58">
        <v>8.3008447043534765</v>
      </c>
      <c r="N14" s="58">
        <v>18.736192332683562</v>
      </c>
      <c r="O14" s="37">
        <f t="shared" ref="O14:W14" si="8">O28+O29+O30+O31</f>
        <v>-7</v>
      </c>
      <c r="P14" s="37">
        <f t="shared" si="8"/>
        <v>106</v>
      </c>
      <c r="Q14" s="37">
        <f t="shared" si="8"/>
        <v>1377</v>
      </c>
      <c r="R14" s="37">
        <f t="shared" si="8"/>
        <v>42</v>
      </c>
      <c r="S14" s="37">
        <f t="shared" si="8"/>
        <v>64</v>
      </c>
      <c r="T14" s="37">
        <f t="shared" si="8"/>
        <v>113</v>
      </c>
      <c r="U14" s="37">
        <f t="shared" si="8"/>
        <v>1561</v>
      </c>
      <c r="V14" s="37">
        <f t="shared" si="8"/>
        <v>49</v>
      </c>
      <c r="W14" s="37">
        <f t="shared" si="8"/>
        <v>64</v>
      </c>
      <c r="X14" s="49">
        <v>-1.6601689408706974</v>
      </c>
    </row>
    <row r="15" spans="1:24" ht="18.75" customHeight="1" x14ac:dyDescent="0.2">
      <c r="A15" s="4" t="s">
        <v>23</v>
      </c>
      <c r="B15" s="37">
        <f>B32+B33+B34+B35</f>
        <v>31</v>
      </c>
      <c r="C15" s="37">
        <f>C32+C33+C34+C35</f>
        <v>69</v>
      </c>
      <c r="D15" s="67">
        <f t="shared" si="2"/>
        <v>-1.8157894736842106</v>
      </c>
      <c r="E15" s="37">
        <f>E32+E33+E34+E35</f>
        <v>-608</v>
      </c>
      <c r="F15" s="67">
        <f t="shared" si="3"/>
        <v>-0.95148669796557117</v>
      </c>
      <c r="G15" s="37">
        <f>G32+G33+G34+G35</f>
        <v>-33</v>
      </c>
      <c r="H15" s="37">
        <f>H32+H33+H34+H35</f>
        <v>14</v>
      </c>
      <c r="I15" s="37">
        <f>I32+I33+I34+I35</f>
        <v>208</v>
      </c>
      <c r="J15" s="37">
        <f>J32+J33+J34+J35</f>
        <v>47</v>
      </c>
      <c r="K15" s="39">
        <f>K32+K33+K34+K35</f>
        <v>694</v>
      </c>
      <c r="L15" s="49">
        <f>M15-N15</f>
        <v>-10.366640846888718</v>
      </c>
      <c r="M15" s="58">
        <v>4.3979688441346072</v>
      </c>
      <c r="N15" s="58">
        <v>14.764609691023326</v>
      </c>
      <c r="O15" s="39">
        <f t="shared" ref="O15:W15" si="9">O32+O33+O34+O35</f>
        <v>64</v>
      </c>
      <c r="P15" s="37">
        <f t="shared" si="9"/>
        <v>122</v>
      </c>
      <c r="Q15" s="37">
        <f t="shared" si="9"/>
        <v>1104</v>
      </c>
      <c r="R15" s="37">
        <f t="shared" si="9"/>
        <v>45</v>
      </c>
      <c r="S15" s="37">
        <f t="shared" si="9"/>
        <v>77</v>
      </c>
      <c r="T15" s="37">
        <f>T32+T33+T34+T35</f>
        <v>58</v>
      </c>
      <c r="U15" s="37">
        <f t="shared" si="9"/>
        <v>1226</v>
      </c>
      <c r="V15" s="37">
        <f t="shared" si="9"/>
        <v>16</v>
      </c>
      <c r="W15" s="37">
        <f t="shared" si="9"/>
        <v>42</v>
      </c>
      <c r="X15" s="49">
        <v>20.105000430329632</v>
      </c>
    </row>
    <row r="16" spans="1:24" ht="18.75" customHeight="1" x14ac:dyDescent="0.2">
      <c r="A16" s="2" t="s">
        <v>22</v>
      </c>
      <c r="B16" s="36">
        <f>B36+B37+B38</f>
        <v>-25</v>
      </c>
      <c r="C16" s="36">
        <f>C36+C37+C38</f>
        <v>0</v>
      </c>
      <c r="D16" s="66">
        <f t="shared" si="2"/>
        <v>0</v>
      </c>
      <c r="E16" s="36">
        <f>E36+E37+E38</f>
        <v>-226</v>
      </c>
      <c r="F16" s="66">
        <f t="shared" si="3"/>
        <v>-1.1243781094527363</v>
      </c>
      <c r="G16" s="36">
        <f>G36+G37+G38</f>
        <v>-20</v>
      </c>
      <c r="H16" s="36">
        <f>H36+H37+H38</f>
        <v>3</v>
      </c>
      <c r="I16" s="36">
        <f>I36+I37+I38</f>
        <v>41</v>
      </c>
      <c r="J16" s="36">
        <f>J36+J37+J38</f>
        <v>23</v>
      </c>
      <c r="K16" s="36">
        <f>K36+K37+K38</f>
        <v>239</v>
      </c>
      <c r="L16" s="50">
        <f t="shared" si="0"/>
        <v>-26.389039511260535</v>
      </c>
      <c r="M16" s="57">
        <v>3.9583559266890789</v>
      </c>
      <c r="N16" s="57">
        <v>30.347395437949615</v>
      </c>
      <c r="O16" s="36">
        <f t="shared" ref="O16:W16" si="10">O36+O37+O38</f>
        <v>-5</v>
      </c>
      <c r="P16" s="36">
        <f t="shared" si="10"/>
        <v>8</v>
      </c>
      <c r="Q16" s="36">
        <f t="shared" si="10"/>
        <v>236</v>
      </c>
      <c r="R16" s="36">
        <f t="shared" si="10"/>
        <v>2</v>
      </c>
      <c r="S16" s="36">
        <f t="shared" si="10"/>
        <v>6</v>
      </c>
      <c r="T16" s="36">
        <f t="shared" si="10"/>
        <v>13</v>
      </c>
      <c r="U16" s="36">
        <f t="shared" si="10"/>
        <v>264</v>
      </c>
      <c r="V16" s="36">
        <f t="shared" si="10"/>
        <v>9</v>
      </c>
      <c r="W16" s="36">
        <f t="shared" si="10"/>
        <v>4</v>
      </c>
      <c r="X16" s="53">
        <v>-6.5972598778151337</v>
      </c>
    </row>
    <row r="17" spans="1:24" ht="18.75" customHeight="1" x14ac:dyDescent="0.2">
      <c r="A17" s="6" t="s">
        <v>21</v>
      </c>
      <c r="B17" s="35">
        <f>B12+B13+B20</f>
        <v>-156</v>
      </c>
      <c r="C17" s="35">
        <f>C12+C13+C20</f>
        <v>3</v>
      </c>
      <c r="D17" s="65">
        <f t="shared" si="2"/>
        <v>-1.8867924528301883E-2</v>
      </c>
      <c r="E17" s="35">
        <f>E12+E13+E20</f>
        <v>-1874</v>
      </c>
      <c r="F17" s="65">
        <f t="shared" si="3"/>
        <v>-1.090803259604191</v>
      </c>
      <c r="G17" s="35">
        <f>G12+G13+G20</f>
        <v>-138</v>
      </c>
      <c r="H17" s="35">
        <f>H12+H13+H20</f>
        <v>117</v>
      </c>
      <c r="I17" s="35">
        <f>I12+I13+I20</f>
        <v>1468</v>
      </c>
      <c r="J17" s="35">
        <f>J12+J13+J20</f>
        <v>255</v>
      </c>
      <c r="K17" s="35">
        <f>K12+K13+K20</f>
        <v>3015</v>
      </c>
      <c r="L17" s="48">
        <f t="shared" si="0"/>
        <v>-7.6181747234498198</v>
      </c>
      <c r="M17" s="56">
        <v>6.4588872655335452</v>
      </c>
      <c r="N17" s="56">
        <v>14.077061988983365</v>
      </c>
      <c r="O17" s="35">
        <f t="shared" ref="O17:W17" si="11">O12+O13+O20</f>
        <v>-18</v>
      </c>
      <c r="P17" s="35">
        <f t="shared" si="11"/>
        <v>276</v>
      </c>
      <c r="Q17" s="35">
        <f t="shared" si="11"/>
        <v>5449</v>
      </c>
      <c r="R17" s="35">
        <f t="shared" si="11"/>
        <v>189</v>
      </c>
      <c r="S17" s="35">
        <f t="shared" si="11"/>
        <v>87</v>
      </c>
      <c r="T17" s="35">
        <f t="shared" si="11"/>
        <v>294</v>
      </c>
      <c r="U17" s="35">
        <f t="shared" si="11"/>
        <v>5776</v>
      </c>
      <c r="V17" s="35">
        <f t="shared" si="11"/>
        <v>205</v>
      </c>
      <c r="W17" s="35">
        <f t="shared" si="11"/>
        <v>89</v>
      </c>
      <c r="X17" s="48">
        <v>-0.99367496392824251</v>
      </c>
    </row>
    <row r="18" spans="1:24" ht="18.75" customHeight="1" x14ac:dyDescent="0.2">
      <c r="A18" s="4" t="s">
        <v>20</v>
      </c>
      <c r="B18" s="37">
        <f>B14+B22</f>
        <v>-132</v>
      </c>
      <c r="C18" s="37">
        <f>C14+C22</f>
        <v>-67</v>
      </c>
      <c r="D18" s="67">
        <f t="shared" si="2"/>
        <v>1.0307692307692307</v>
      </c>
      <c r="E18" s="37">
        <f>E14+E22</f>
        <v>-1362</v>
      </c>
      <c r="F18" s="67">
        <f t="shared" si="3"/>
        <v>-1.1073170731707318</v>
      </c>
      <c r="G18" s="37">
        <f>G14+G22</f>
        <v>-96</v>
      </c>
      <c r="H18" s="37">
        <f>H14+H22</f>
        <v>57</v>
      </c>
      <c r="I18" s="37">
        <f>I14+I22</f>
        <v>648</v>
      </c>
      <c r="J18" s="37">
        <f>J14+J22</f>
        <v>153</v>
      </c>
      <c r="K18" s="37">
        <f>K14+K22</f>
        <v>1667</v>
      </c>
      <c r="L18" s="49">
        <f t="shared" si="0"/>
        <v>-12.111910736877032</v>
      </c>
      <c r="M18" s="58">
        <v>7.19144700002074</v>
      </c>
      <c r="N18" s="58">
        <v>19.303357736897773</v>
      </c>
      <c r="O18" s="37">
        <f t="shared" ref="O18:W18" si="12">O14+O22</f>
        <v>-36</v>
      </c>
      <c r="P18" s="37">
        <f t="shared" si="12"/>
        <v>176</v>
      </c>
      <c r="Q18" s="37">
        <f t="shared" si="12"/>
        <v>2663</v>
      </c>
      <c r="R18" s="37">
        <f t="shared" si="12"/>
        <v>75</v>
      </c>
      <c r="S18" s="37">
        <f t="shared" si="12"/>
        <v>101</v>
      </c>
      <c r="T18" s="37">
        <f t="shared" si="12"/>
        <v>212</v>
      </c>
      <c r="U18" s="37">
        <f t="shared" si="12"/>
        <v>3006</v>
      </c>
      <c r="V18" s="37">
        <f t="shared" si="12"/>
        <v>95</v>
      </c>
      <c r="W18" s="37">
        <f t="shared" si="12"/>
        <v>117</v>
      </c>
      <c r="X18" s="49">
        <v>-4.5419665263288884</v>
      </c>
    </row>
    <row r="19" spans="1:24" ht="18.75" customHeight="1" x14ac:dyDescent="0.2">
      <c r="A19" s="2" t="s">
        <v>19</v>
      </c>
      <c r="B19" s="36">
        <f>B15+B16+B21+B23</f>
        <v>-122</v>
      </c>
      <c r="C19" s="36">
        <f>C15+C16+C21+C23</f>
        <v>7</v>
      </c>
      <c r="D19" s="66">
        <f t="shared" si="2"/>
        <v>-5.4263565891472854E-2</v>
      </c>
      <c r="E19" s="36">
        <f>E15+E16+E21+E23</f>
        <v>-1762</v>
      </c>
      <c r="F19" s="66">
        <f t="shared" si="3"/>
        <v>-1.0743902439024391</v>
      </c>
      <c r="G19" s="36">
        <f>G15+G16+G21+G23</f>
        <v>-141</v>
      </c>
      <c r="H19" s="36">
        <f>H15+H16+H21+H23</f>
        <v>139</v>
      </c>
      <c r="I19" s="36">
        <f>I15+I16+I21+I23</f>
        <v>1652</v>
      </c>
      <c r="J19" s="36">
        <f>J15+J16+J21+J23</f>
        <v>280</v>
      </c>
      <c r="K19" s="38">
        <f>K15+K16+K21+K23</f>
        <v>3269</v>
      </c>
      <c r="L19" s="50">
        <f t="shared" si="0"/>
        <v>-7.5899019573142681</v>
      </c>
      <c r="M19" s="57">
        <v>7.4822437735225762</v>
      </c>
      <c r="N19" s="57">
        <v>15.072145730836844</v>
      </c>
      <c r="O19" s="38">
        <f t="shared" ref="O19:W19" si="13">O15+O16+O21+O23</f>
        <v>19</v>
      </c>
      <c r="P19" s="38">
        <f>P15+P16+P21+P23</f>
        <v>468</v>
      </c>
      <c r="Q19" s="36">
        <f t="shared" si="13"/>
        <v>7468</v>
      </c>
      <c r="R19" s="36">
        <f t="shared" si="13"/>
        <v>262</v>
      </c>
      <c r="S19" s="36">
        <f t="shared" si="13"/>
        <v>206</v>
      </c>
      <c r="T19" s="36">
        <f t="shared" si="13"/>
        <v>449</v>
      </c>
      <c r="U19" s="36">
        <f t="shared" si="13"/>
        <v>7613</v>
      </c>
      <c r="V19" s="36">
        <f t="shared" si="13"/>
        <v>261</v>
      </c>
      <c r="W19" s="36">
        <f t="shared" si="13"/>
        <v>188</v>
      </c>
      <c r="X19" s="53">
        <v>1.022752746021073</v>
      </c>
    </row>
    <row r="20" spans="1:24" ht="18.75" customHeight="1" x14ac:dyDescent="0.2">
      <c r="A20" s="5" t="s">
        <v>18</v>
      </c>
      <c r="B20" s="40">
        <f>G20+O20</f>
        <v>-85</v>
      </c>
      <c r="C20" s="40">
        <v>17</v>
      </c>
      <c r="D20" s="68">
        <f t="shared" si="2"/>
        <v>-0.16666666666666663</v>
      </c>
      <c r="E20" s="40">
        <f>I20-K20+Q20-U20</f>
        <v>-1184</v>
      </c>
      <c r="F20" s="68">
        <f t="shared" si="3"/>
        <v>-1.0773430391264787</v>
      </c>
      <c r="G20" s="40">
        <f>H20-J20</f>
        <v>-98</v>
      </c>
      <c r="H20" s="40">
        <v>106</v>
      </c>
      <c r="I20" s="40">
        <v>1280</v>
      </c>
      <c r="J20" s="40">
        <v>204</v>
      </c>
      <c r="K20" s="40">
        <v>2361</v>
      </c>
      <c r="L20" s="48">
        <f>M20-N20</f>
        <v>-6.4152919612464014</v>
      </c>
      <c r="M20" s="56">
        <v>6.9389892642052882</v>
      </c>
      <c r="N20" s="56">
        <v>13.35428122545169</v>
      </c>
      <c r="O20" s="40">
        <f>P20-T20</f>
        <v>13</v>
      </c>
      <c r="P20" s="40">
        <f>R20+S20</f>
        <v>235</v>
      </c>
      <c r="Q20" s="41">
        <v>4596</v>
      </c>
      <c r="R20" s="41">
        <v>169</v>
      </c>
      <c r="S20" s="41">
        <v>66</v>
      </c>
      <c r="T20" s="41">
        <f>SUM(V20:W20)</f>
        <v>222</v>
      </c>
      <c r="U20" s="41">
        <v>4699</v>
      </c>
      <c r="V20" s="41">
        <v>175</v>
      </c>
      <c r="W20" s="41">
        <v>47</v>
      </c>
      <c r="X20" s="52">
        <v>0.85100811730819537</v>
      </c>
    </row>
    <row r="21" spans="1:24" ht="18.75" customHeight="1" x14ac:dyDescent="0.2">
      <c r="A21" s="3" t="s">
        <v>17</v>
      </c>
      <c r="B21" s="42">
        <f t="shared" ref="B21:B38" si="14">G21+O21</f>
        <v>-65</v>
      </c>
      <c r="C21" s="42">
        <v>-27</v>
      </c>
      <c r="D21" s="69">
        <f t="shared" si="2"/>
        <v>0.71052631578947367</v>
      </c>
      <c r="E21" s="42">
        <f t="shared" ref="E21:E38" si="15">I21-K21+Q21-U21</f>
        <v>-663</v>
      </c>
      <c r="F21" s="69">
        <f t="shared" si="3"/>
        <v>-1.1086956521739131</v>
      </c>
      <c r="G21" s="42">
        <f t="shared" ref="G21:G38" si="16">H21-J21</f>
        <v>-63</v>
      </c>
      <c r="H21" s="42">
        <v>103</v>
      </c>
      <c r="I21" s="42">
        <v>1198</v>
      </c>
      <c r="J21" s="42">
        <v>166</v>
      </c>
      <c r="K21" s="42">
        <v>1880</v>
      </c>
      <c r="L21" s="49">
        <f t="shared" ref="L21:L38" si="17">M21-N21</f>
        <v>-5.2483823479064675</v>
      </c>
      <c r="M21" s="58">
        <v>8.5806886005454928</v>
      </c>
      <c r="N21" s="58">
        <v>13.82907094845196</v>
      </c>
      <c r="O21" s="42">
        <f t="shared" ref="O21:O38" si="18">P21-T21</f>
        <v>-2</v>
      </c>
      <c r="P21" s="42">
        <f t="shared" ref="P21:P38" si="19">R21+S21</f>
        <v>282</v>
      </c>
      <c r="Q21" s="42">
        <v>4901</v>
      </c>
      <c r="R21" s="42">
        <v>182</v>
      </c>
      <c r="S21" s="42">
        <v>100</v>
      </c>
      <c r="T21" s="42">
        <f t="shared" ref="T21:T38" si="20">SUM(V21:W21)</f>
        <v>284</v>
      </c>
      <c r="U21" s="42">
        <v>4882</v>
      </c>
      <c r="V21" s="42">
        <v>185</v>
      </c>
      <c r="W21" s="42">
        <v>99</v>
      </c>
      <c r="X21" s="49">
        <v>-0.16661531263195428</v>
      </c>
    </row>
    <row r="22" spans="1:24" ht="18.75" customHeight="1" x14ac:dyDescent="0.2">
      <c r="A22" s="3" t="s">
        <v>16</v>
      </c>
      <c r="B22" s="42">
        <f t="shared" si="14"/>
        <v>-81</v>
      </c>
      <c r="C22" s="42">
        <v>-69</v>
      </c>
      <c r="D22" s="69">
        <f t="shared" si="2"/>
        <v>5.75</v>
      </c>
      <c r="E22" s="42">
        <f t="shared" si="15"/>
        <v>-615</v>
      </c>
      <c r="F22" s="69">
        <f t="shared" si="3"/>
        <v>-1.151685393258427</v>
      </c>
      <c r="G22" s="42">
        <f t="shared" si="16"/>
        <v>-52</v>
      </c>
      <c r="H22" s="42">
        <v>22</v>
      </c>
      <c r="I22" s="42">
        <v>291</v>
      </c>
      <c r="J22" s="42">
        <v>74</v>
      </c>
      <c r="K22" s="42">
        <v>747</v>
      </c>
      <c r="L22" s="49">
        <f t="shared" si="17"/>
        <v>-14.01751820504867</v>
      </c>
      <c r="M22" s="58">
        <v>5.9304884713667443</v>
      </c>
      <c r="N22" s="58">
        <v>19.948006676415414</v>
      </c>
      <c r="O22" s="42">
        <f t="shared" si="18"/>
        <v>-29</v>
      </c>
      <c r="P22" s="42">
        <f t="shared" si="19"/>
        <v>70</v>
      </c>
      <c r="Q22" s="42">
        <v>1286</v>
      </c>
      <c r="R22" s="42">
        <v>33</v>
      </c>
      <c r="S22" s="42">
        <v>37</v>
      </c>
      <c r="T22" s="42">
        <f t="shared" si="20"/>
        <v>99</v>
      </c>
      <c r="U22" s="42">
        <v>1445</v>
      </c>
      <c r="V22" s="42">
        <v>46</v>
      </c>
      <c r="W22" s="42">
        <v>53</v>
      </c>
      <c r="X22" s="49">
        <v>-7.8174620758925251</v>
      </c>
    </row>
    <row r="23" spans="1:24" ht="18.75" customHeight="1" x14ac:dyDescent="0.2">
      <c r="A23" s="1" t="s">
        <v>15</v>
      </c>
      <c r="B23" s="43">
        <f t="shared" si="14"/>
        <v>-63</v>
      </c>
      <c r="C23" s="43">
        <v>-35</v>
      </c>
      <c r="D23" s="70">
        <f t="shared" si="2"/>
        <v>1.25</v>
      </c>
      <c r="E23" s="43">
        <f t="shared" si="15"/>
        <v>-265</v>
      </c>
      <c r="F23" s="70">
        <f t="shared" si="3"/>
        <v>-1.3118811881188119</v>
      </c>
      <c r="G23" s="43">
        <f t="shared" si="16"/>
        <v>-25</v>
      </c>
      <c r="H23" s="43">
        <v>19</v>
      </c>
      <c r="I23" s="43">
        <v>205</v>
      </c>
      <c r="J23" s="43">
        <v>44</v>
      </c>
      <c r="K23" s="44">
        <v>456</v>
      </c>
      <c r="L23" s="50">
        <f t="shared" si="17"/>
        <v>-9.4968985471046139</v>
      </c>
      <c r="M23" s="57">
        <v>7.217642895799508</v>
      </c>
      <c r="N23" s="57">
        <v>16.714541442904121</v>
      </c>
      <c r="O23" s="44">
        <f t="shared" si="18"/>
        <v>-38</v>
      </c>
      <c r="P23" s="44">
        <f t="shared" si="19"/>
        <v>56</v>
      </c>
      <c r="Q23" s="43">
        <v>1227</v>
      </c>
      <c r="R23" s="43">
        <v>33</v>
      </c>
      <c r="S23" s="43">
        <v>23</v>
      </c>
      <c r="T23" s="43">
        <f t="shared" si="20"/>
        <v>94</v>
      </c>
      <c r="U23" s="43">
        <v>1241</v>
      </c>
      <c r="V23" s="43">
        <v>51</v>
      </c>
      <c r="W23" s="43">
        <v>43</v>
      </c>
      <c r="X23" s="54">
        <v>-14.435285791599021</v>
      </c>
    </row>
    <row r="24" spans="1:24" ht="18.75" customHeight="1" x14ac:dyDescent="0.2">
      <c r="A24" s="7" t="s">
        <v>14</v>
      </c>
      <c r="B24" s="45">
        <f t="shared" si="14"/>
        <v>-28</v>
      </c>
      <c r="C24" s="45">
        <v>-7</v>
      </c>
      <c r="D24" s="71">
        <f t="shared" si="2"/>
        <v>0.33333333333333326</v>
      </c>
      <c r="E24" s="40">
        <f t="shared" si="15"/>
        <v>-164</v>
      </c>
      <c r="F24" s="71">
        <f t="shared" si="3"/>
        <v>-1.2058823529411764</v>
      </c>
      <c r="G24" s="40">
        <f t="shared" si="16"/>
        <v>-12</v>
      </c>
      <c r="H24" s="45">
        <v>5</v>
      </c>
      <c r="I24" s="45">
        <v>65</v>
      </c>
      <c r="J24" s="45">
        <v>17</v>
      </c>
      <c r="K24" s="46">
        <v>192</v>
      </c>
      <c r="L24" s="51">
        <f t="shared" si="17"/>
        <v>-13.928639572600648</v>
      </c>
      <c r="M24" s="55">
        <v>5.8035998219169365</v>
      </c>
      <c r="N24" s="55">
        <v>19.732239394517585</v>
      </c>
      <c r="O24" s="40">
        <f t="shared" si="18"/>
        <v>-16</v>
      </c>
      <c r="P24" s="45">
        <f t="shared" si="19"/>
        <v>16</v>
      </c>
      <c r="Q24" s="45">
        <v>292</v>
      </c>
      <c r="R24" s="45">
        <v>7</v>
      </c>
      <c r="S24" s="45">
        <v>9</v>
      </c>
      <c r="T24" s="45">
        <f t="shared" si="20"/>
        <v>32</v>
      </c>
      <c r="U24" s="45">
        <v>329</v>
      </c>
      <c r="V24" s="45">
        <v>24</v>
      </c>
      <c r="W24" s="45">
        <v>8</v>
      </c>
      <c r="X24" s="51">
        <v>-18.571519430134199</v>
      </c>
    </row>
    <row r="25" spans="1:24" ht="18.75" customHeight="1" x14ac:dyDescent="0.2">
      <c r="A25" s="5" t="s">
        <v>13</v>
      </c>
      <c r="B25" s="40">
        <f t="shared" si="14"/>
        <v>-6</v>
      </c>
      <c r="C25" s="40">
        <v>4</v>
      </c>
      <c r="D25" s="68">
        <f t="shared" si="2"/>
        <v>-0.4</v>
      </c>
      <c r="E25" s="40">
        <f t="shared" si="15"/>
        <v>-109</v>
      </c>
      <c r="F25" s="68">
        <f t="shared" si="3"/>
        <v>-1.058252427184466</v>
      </c>
      <c r="G25" s="40">
        <f t="shared" si="16"/>
        <v>-5</v>
      </c>
      <c r="H25" s="40">
        <v>0</v>
      </c>
      <c r="I25" s="40">
        <v>8</v>
      </c>
      <c r="J25" s="40">
        <v>5</v>
      </c>
      <c r="K25" s="40">
        <v>66</v>
      </c>
      <c r="L25" s="48">
        <f t="shared" si="17"/>
        <v>-22.999369880277253</v>
      </c>
      <c r="M25" s="56">
        <v>0</v>
      </c>
      <c r="N25" s="56">
        <v>22.999369880277253</v>
      </c>
      <c r="O25" s="40">
        <f t="shared" si="18"/>
        <v>-1</v>
      </c>
      <c r="P25" s="40">
        <f t="shared" si="19"/>
        <v>3</v>
      </c>
      <c r="Q25" s="40">
        <v>40</v>
      </c>
      <c r="R25" s="40">
        <v>2</v>
      </c>
      <c r="S25" s="40">
        <v>1</v>
      </c>
      <c r="T25" s="40">
        <f t="shared" si="20"/>
        <v>4</v>
      </c>
      <c r="U25" s="40">
        <v>91</v>
      </c>
      <c r="V25" s="40">
        <v>0</v>
      </c>
      <c r="W25" s="40">
        <v>4</v>
      </c>
      <c r="X25" s="52">
        <v>-4.5998739760554503</v>
      </c>
    </row>
    <row r="26" spans="1:24" ht="18.75" customHeight="1" x14ac:dyDescent="0.2">
      <c r="A26" s="3" t="s">
        <v>12</v>
      </c>
      <c r="B26" s="42">
        <f t="shared" si="14"/>
        <v>-15</v>
      </c>
      <c r="C26" s="42">
        <v>-3</v>
      </c>
      <c r="D26" s="69">
        <f t="shared" si="2"/>
        <v>0.25</v>
      </c>
      <c r="E26" s="42">
        <f t="shared" si="15"/>
        <v>-137</v>
      </c>
      <c r="F26" s="69">
        <f t="shared" si="3"/>
        <v>-1.1229508196721312</v>
      </c>
      <c r="G26" s="42">
        <f t="shared" si="16"/>
        <v>-9</v>
      </c>
      <c r="H26" s="42">
        <v>1</v>
      </c>
      <c r="I26" s="42">
        <v>16</v>
      </c>
      <c r="J26" s="42">
        <v>10</v>
      </c>
      <c r="K26" s="42">
        <v>120</v>
      </c>
      <c r="L26" s="49">
        <f t="shared" si="17"/>
        <v>-17.983248480867136</v>
      </c>
      <c r="M26" s="58">
        <v>1.9981387200963485</v>
      </c>
      <c r="N26" s="58">
        <v>19.981387200963486</v>
      </c>
      <c r="O26" s="42">
        <f t="shared" si="18"/>
        <v>-6</v>
      </c>
      <c r="P26" s="42">
        <f t="shared" si="19"/>
        <v>9</v>
      </c>
      <c r="Q26" s="42">
        <v>194</v>
      </c>
      <c r="R26" s="42">
        <v>6</v>
      </c>
      <c r="S26" s="42">
        <v>3</v>
      </c>
      <c r="T26" s="42">
        <f t="shared" si="20"/>
        <v>15</v>
      </c>
      <c r="U26" s="42">
        <v>227</v>
      </c>
      <c r="V26" s="42">
        <v>1</v>
      </c>
      <c r="W26" s="42">
        <v>14</v>
      </c>
      <c r="X26" s="49">
        <v>-11.988832320578087</v>
      </c>
    </row>
    <row r="27" spans="1:24" ht="18.75" customHeight="1" x14ac:dyDescent="0.2">
      <c r="A27" s="1" t="s">
        <v>11</v>
      </c>
      <c r="B27" s="43">
        <f t="shared" si="14"/>
        <v>-22</v>
      </c>
      <c r="C27" s="43">
        <v>-8</v>
      </c>
      <c r="D27" s="70">
        <f t="shared" si="2"/>
        <v>0.5714285714285714</v>
      </c>
      <c r="E27" s="43">
        <f t="shared" si="15"/>
        <v>-280</v>
      </c>
      <c r="F27" s="70">
        <f t="shared" si="3"/>
        <v>-1.0852713178294573</v>
      </c>
      <c r="G27" s="43">
        <f t="shared" si="16"/>
        <v>-14</v>
      </c>
      <c r="H27" s="43">
        <v>5</v>
      </c>
      <c r="I27" s="43">
        <v>99</v>
      </c>
      <c r="J27" s="44">
        <v>19</v>
      </c>
      <c r="K27" s="44">
        <v>276</v>
      </c>
      <c r="L27" s="50">
        <f t="shared" si="17"/>
        <v>-11.118363794604004</v>
      </c>
      <c r="M27" s="57">
        <v>3.9708442123585721</v>
      </c>
      <c r="N27" s="57">
        <v>15.089208006962576</v>
      </c>
      <c r="O27" s="44">
        <f t="shared" si="18"/>
        <v>-8</v>
      </c>
      <c r="P27" s="44">
        <f t="shared" si="19"/>
        <v>13</v>
      </c>
      <c r="Q27" s="47">
        <v>327</v>
      </c>
      <c r="R27" s="47">
        <v>5</v>
      </c>
      <c r="S27" s="47">
        <v>8</v>
      </c>
      <c r="T27" s="47">
        <f t="shared" si="20"/>
        <v>21</v>
      </c>
      <c r="U27" s="47">
        <v>430</v>
      </c>
      <c r="V27" s="47">
        <v>5</v>
      </c>
      <c r="W27" s="47">
        <v>16</v>
      </c>
      <c r="X27" s="54">
        <v>-6.353350739773715</v>
      </c>
    </row>
    <row r="28" spans="1:24" ht="18.75" customHeight="1" x14ac:dyDescent="0.2">
      <c r="A28" s="5" t="s">
        <v>10</v>
      </c>
      <c r="B28" s="40">
        <f t="shared" si="14"/>
        <v>-4</v>
      </c>
      <c r="C28" s="40">
        <v>12</v>
      </c>
      <c r="D28" s="68">
        <f t="shared" si="2"/>
        <v>-0.75</v>
      </c>
      <c r="E28" s="40">
        <f t="shared" si="15"/>
        <v>-146</v>
      </c>
      <c r="F28" s="68">
        <f t="shared" si="3"/>
        <v>-1.028169014084507</v>
      </c>
      <c r="G28" s="40">
        <f>H28-J28</f>
        <v>-5</v>
      </c>
      <c r="H28" s="40">
        <v>4</v>
      </c>
      <c r="I28" s="40">
        <v>25</v>
      </c>
      <c r="J28" s="40">
        <v>9</v>
      </c>
      <c r="K28" s="40">
        <v>126</v>
      </c>
      <c r="L28" s="48">
        <f t="shared" si="17"/>
        <v>-10.566846158300041</v>
      </c>
      <c r="M28" s="56">
        <v>8.4534769266400325</v>
      </c>
      <c r="N28" s="56">
        <v>19.020323084940074</v>
      </c>
      <c r="O28" s="40">
        <f t="shared" si="18"/>
        <v>1</v>
      </c>
      <c r="P28" s="40">
        <f t="shared" si="19"/>
        <v>7</v>
      </c>
      <c r="Q28" s="40">
        <v>103</v>
      </c>
      <c r="R28" s="40">
        <v>4</v>
      </c>
      <c r="S28" s="40">
        <v>3</v>
      </c>
      <c r="T28" s="40">
        <f t="shared" si="20"/>
        <v>6</v>
      </c>
      <c r="U28" s="40">
        <v>148</v>
      </c>
      <c r="V28" s="40">
        <v>1</v>
      </c>
      <c r="W28" s="40">
        <v>5</v>
      </c>
      <c r="X28" s="48">
        <v>2.113369231660009</v>
      </c>
    </row>
    <row r="29" spans="1:24" ht="18.75" customHeight="1" x14ac:dyDescent="0.2">
      <c r="A29" s="3" t="s">
        <v>9</v>
      </c>
      <c r="B29" s="42">
        <f t="shared" si="14"/>
        <v>-29</v>
      </c>
      <c r="C29" s="42">
        <v>-28</v>
      </c>
      <c r="D29" s="69">
        <f t="shared" si="2"/>
        <v>28</v>
      </c>
      <c r="E29" s="42">
        <f t="shared" si="15"/>
        <v>-126</v>
      </c>
      <c r="F29" s="69">
        <f t="shared" si="3"/>
        <v>-1.2989690721649485</v>
      </c>
      <c r="G29" s="42">
        <f t="shared" si="16"/>
        <v>-12</v>
      </c>
      <c r="H29" s="42">
        <v>15</v>
      </c>
      <c r="I29" s="42">
        <v>141</v>
      </c>
      <c r="J29" s="42">
        <v>27</v>
      </c>
      <c r="K29" s="42">
        <v>305</v>
      </c>
      <c r="L29" s="49">
        <f t="shared" si="17"/>
        <v>-9.211356466876973</v>
      </c>
      <c r="M29" s="58">
        <v>11.514195583596214</v>
      </c>
      <c r="N29" s="58">
        <v>20.725552050473187</v>
      </c>
      <c r="O29" s="41">
        <f t="shared" si="18"/>
        <v>-17</v>
      </c>
      <c r="P29" s="41">
        <f t="shared" si="19"/>
        <v>27</v>
      </c>
      <c r="Q29" s="42">
        <v>531</v>
      </c>
      <c r="R29" s="42">
        <v>6</v>
      </c>
      <c r="S29" s="42">
        <v>21</v>
      </c>
      <c r="T29" s="42">
        <f t="shared" si="20"/>
        <v>44</v>
      </c>
      <c r="U29" s="42">
        <v>493</v>
      </c>
      <c r="V29" s="42">
        <v>19</v>
      </c>
      <c r="W29" s="42">
        <v>25</v>
      </c>
      <c r="X29" s="49">
        <v>-13.049421661409038</v>
      </c>
    </row>
    <row r="30" spans="1:24" ht="18.75" customHeight="1" x14ac:dyDescent="0.2">
      <c r="A30" s="3" t="s">
        <v>8</v>
      </c>
      <c r="B30" s="42">
        <f t="shared" si="14"/>
        <v>-23</v>
      </c>
      <c r="C30" s="42">
        <v>-13</v>
      </c>
      <c r="D30" s="69">
        <f t="shared" si="2"/>
        <v>1.2999999999999998</v>
      </c>
      <c r="E30" s="42">
        <f t="shared" si="15"/>
        <v>-287</v>
      </c>
      <c r="F30" s="69">
        <f t="shared" si="3"/>
        <v>-1.0871212121212122</v>
      </c>
      <c r="G30" s="42">
        <f t="shared" si="16"/>
        <v>-22</v>
      </c>
      <c r="H30" s="42">
        <v>9</v>
      </c>
      <c r="I30" s="42">
        <v>100</v>
      </c>
      <c r="J30" s="42">
        <v>31</v>
      </c>
      <c r="K30" s="42">
        <v>270</v>
      </c>
      <c r="L30" s="52">
        <f t="shared" si="17"/>
        <v>-17.016317016317018</v>
      </c>
      <c r="M30" s="59">
        <v>6.9612205975842336</v>
      </c>
      <c r="N30" s="59">
        <v>23.977537613901251</v>
      </c>
      <c r="O30" s="42">
        <f t="shared" si="18"/>
        <v>-1</v>
      </c>
      <c r="P30" s="42">
        <f t="shared" si="19"/>
        <v>32</v>
      </c>
      <c r="Q30" s="42">
        <v>391</v>
      </c>
      <c r="R30" s="42">
        <v>19</v>
      </c>
      <c r="S30" s="42">
        <v>13</v>
      </c>
      <c r="T30" s="42">
        <f t="shared" si="20"/>
        <v>33</v>
      </c>
      <c r="U30" s="42">
        <v>508</v>
      </c>
      <c r="V30" s="42">
        <v>17</v>
      </c>
      <c r="W30" s="42">
        <v>16</v>
      </c>
      <c r="X30" s="49">
        <v>-0.77346895528713944</v>
      </c>
    </row>
    <row r="31" spans="1:24" ht="18.75" customHeight="1" x14ac:dyDescent="0.2">
      <c r="A31" s="1" t="s">
        <v>7</v>
      </c>
      <c r="B31" s="43">
        <f t="shared" si="14"/>
        <v>5</v>
      </c>
      <c r="C31" s="43">
        <v>31</v>
      </c>
      <c r="D31" s="70">
        <f t="shared" si="2"/>
        <v>-1.1923076923076923</v>
      </c>
      <c r="E31" s="43">
        <f t="shared" si="15"/>
        <v>-188</v>
      </c>
      <c r="F31" s="70">
        <f t="shared" si="3"/>
        <v>-0.97409326424870468</v>
      </c>
      <c r="G31" s="43">
        <f t="shared" si="16"/>
        <v>-5</v>
      </c>
      <c r="H31" s="43">
        <v>7</v>
      </c>
      <c r="I31" s="43">
        <v>91</v>
      </c>
      <c r="J31" s="43">
        <v>12</v>
      </c>
      <c r="K31" s="44">
        <v>219</v>
      </c>
      <c r="L31" s="50">
        <f t="shared" si="17"/>
        <v>-4.3567523693571095</v>
      </c>
      <c r="M31" s="57">
        <v>6.0994533170999548</v>
      </c>
      <c r="N31" s="57">
        <v>10.456205686457064</v>
      </c>
      <c r="O31" s="43">
        <f t="shared" si="18"/>
        <v>10</v>
      </c>
      <c r="P31" s="43">
        <f t="shared" si="19"/>
        <v>40</v>
      </c>
      <c r="Q31" s="43">
        <v>352</v>
      </c>
      <c r="R31" s="43">
        <v>13</v>
      </c>
      <c r="S31" s="43">
        <v>27</v>
      </c>
      <c r="T31" s="43">
        <f t="shared" si="20"/>
        <v>30</v>
      </c>
      <c r="U31" s="43">
        <v>412</v>
      </c>
      <c r="V31" s="43">
        <v>12</v>
      </c>
      <c r="W31" s="43">
        <v>18</v>
      </c>
      <c r="X31" s="53">
        <v>8.7135047387142208</v>
      </c>
    </row>
    <row r="32" spans="1:24" ht="18.75" customHeight="1" x14ac:dyDescent="0.2">
      <c r="A32" s="5" t="s">
        <v>6</v>
      </c>
      <c r="B32" s="40">
        <f t="shared" si="14"/>
        <v>7</v>
      </c>
      <c r="C32" s="40">
        <v>5</v>
      </c>
      <c r="D32" s="68">
        <f t="shared" si="2"/>
        <v>2.5</v>
      </c>
      <c r="E32" s="40">
        <f t="shared" si="15"/>
        <v>21</v>
      </c>
      <c r="F32" s="68">
        <f t="shared" si="3"/>
        <v>-1.5</v>
      </c>
      <c r="G32" s="40">
        <f t="shared" si="16"/>
        <v>-2</v>
      </c>
      <c r="H32" s="40">
        <v>2</v>
      </c>
      <c r="I32" s="40">
        <v>30</v>
      </c>
      <c r="J32" s="40">
        <v>4</v>
      </c>
      <c r="K32" s="40">
        <v>43</v>
      </c>
      <c r="L32" s="48">
        <f t="shared" si="17"/>
        <v>-6.8506006006006004</v>
      </c>
      <c r="M32" s="56">
        <v>6.8506006006006004</v>
      </c>
      <c r="N32" s="56">
        <v>13.701201201201201</v>
      </c>
      <c r="O32" s="40">
        <f t="shared" si="18"/>
        <v>9</v>
      </c>
      <c r="P32" s="40">
        <f t="shared" si="19"/>
        <v>24</v>
      </c>
      <c r="Q32" s="41">
        <v>178</v>
      </c>
      <c r="R32" s="41">
        <v>5</v>
      </c>
      <c r="S32" s="41">
        <v>19</v>
      </c>
      <c r="T32" s="41">
        <f t="shared" si="20"/>
        <v>15</v>
      </c>
      <c r="U32" s="41">
        <v>144</v>
      </c>
      <c r="V32" s="41">
        <v>1</v>
      </c>
      <c r="W32" s="41">
        <v>14</v>
      </c>
      <c r="X32" s="52">
        <v>30.827702702702709</v>
      </c>
    </row>
    <row r="33" spans="1:24" ht="18.75" customHeight="1" x14ac:dyDescent="0.2">
      <c r="A33" s="3" t="s">
        <v>5</v>
      </c>
      <c r="B33" s="42">
        <f t="shared" si="14"/>
        <v>20</v>
      </c>
      <c r="C33" s="42">
        <v>43</v>
      </c>
      <c r="D33" s="69">
        <f t="shared" si="2"/>
        <v>-1.8695652173913042</v>
      </c>
      <c r="E33" s="42">
        <f t="shared" si="15"/>
        <v>-288</v>
      </c>
      <c r="F33" s="69">
        <f t="shared" si="3"/>
        <v>-0.93506493506493504</v>
      </c>
      <c r="G33" s="42">
        <f t="shared" si="16"/>
        <v>-6</v>
      </c>
      <c r="H33" s="42">
        <v>6</v>
      </c>
      <c r="I33" s="42">
        <v>70</v>
      </c>
      <c r="J33" s="42">
        <v>12</v>
      </c>
      <c r="K33" s="42">
        <v>310</v>
      </c>
      <c r="L33" s="49">
        <f t="shared" si="17"/>
        <v>-4.9421163089838194</v>
      </c>
      <c r="M33" s="58">
        <v>4.9421163089838194</v>
      </c>
      <c r="N33" s="58">
        <v>9.8842326179676387</v>
      </c>
      <c r="O33" s="42">
        <f t="shared" si="18"/>
        <v>26</v>
      </c>
      <c r="P33" s="42">
        <f t="shared" si="19"/>
        <v>37</v>
      </c>
      <c r="Q33" s="42">
        <v>414</v>
      </c>
      <c r="R33" s="42">
        <v>17</v>
      </c>
      <c r="S33" s="42">
        <v>20</v>
      </c>
      <c r="T33" s="42">
        <f t="shared" si="20"/>
        <v>11</v>
      </c>
      <c r="U33" s="42">
        <v>462</v>
      </c>
      <c r="V33" s="42">
        <v>4</v>
      </c>
      <c r="W33" s="42">
        <v>7</v>
      </c>
      <c r="X33" s="49">
        <v>21.415837338929887</v>
      </c>
    </row>
    <row r="34" spans="1:24" ht="18.75" customHeight="1" x14ac:dyDescent="0.2">
      <c r="A34" s="3" t="s">
        <v>4</v>
      </c>
      <c r="B34" s="42">
        <f t="shared" si="14"/>
        <v>7</v>
      </c>
      <c r="C34" s="42">
        <v>17</v>
      </c>
      <c r="D34" s="69">
        <f t="shared" si="2"/>
        <v>-1.7</v>
      </c>
      <c r="E34" s="42">
        <f t="shared" si="15"/>
        <v>-133</v>
      </c>
      <c r="F34" s="69">
        <f t="shared" si="3"/>
        <v>-0.95</v>
      </c>
      <c r="G34" s="42">
        <f t="shared" si="16"/>
        <v>-11</v>
      </c>
      <c r="H34" s="42">
        <v>3</v>
      </c>
      <c r="I34" s="42">
        <v>49</v>
      </c>
      <c r="J34" s="42">
        <v>14</v>
      </c>
      <c r="K34" s="42">
        <v>148</v>
      </c>
      <c r="L34" s="49">
        <f t="shared" si="17"/>
        <v>-13.299546192321705</v>
      </c>
      <c r="M34" s="58">
        <v>3.6271489615422836</v>
      </c>
      <c r="N34" s="58">
        <v>16.926695153863989</v>
      </c>
      <c r="O34" s="42">
        <f>P34-T34</f>
        <v>18</v>
      </c>
      <c r="P34" s="42">
        <f t="shared" si="19"/>
        <v>40</v>
      </c>
      <c r="Q34" s="42">
        <v>278</v>
      </c>
      <c r="R34" s="42">
        <v>15</v>
      </c>
      <c r="S34" s="42">
        <v>25</v>
      </c>
      <c r="T34" s="42">
        <f t="shared" si="20"/>
        <v>22</v>
      </c>
      <c r="U34" s="42">
        <v>312</v>
      </c>
      <c r="V34" s="42">
        <v>9</v>
      </c>
      <c r="W34" s="42">
        <v>13</v>
      </c>
      <c r="X34" s="49">
        <v>21.762893769253704</v>
      </c>
    </row>
    <row r="35" spans="1:24" ht="18.75" customHeight="1" x14ac:dyDescent="0.2">
      <c r="A35" s="1" t="s">
        <v>3</v>
      </c>
      <c r="B35" s="43">
        <f t="shared" si="14"/>
        <v>-3</v>
      </c>
      <c r="C35" s="43">
        <v>4</v>
      </c>
      <c r="D35" s="70">
        <f t="shared" si="2"/>
        <v>-0.5714285714285714</v>
      </c>
      <c r="E35" s="43">
        <f t="shared" si="15"/>
        <v>-208</v>
      </c>
      <c r="F35" s="70">
        <f t="shared" si="3"/>
        <v>-1.0146341463414634</v>
      </c>
      <c r="G35" s="43">
        <f t="shared" si="16"/>
        <v>-14</v>
      </c>
      <c r="H35" s="43">
        <v>3</v>
      </c>
      <c r="I35" s="43">
        <v>59</v>
      </c>
      <c r="J35" s="43">
        <v>17</v>
      </c>
      <c r="K35" s="44">
        <v>193</v>
      </c>
      <c r="L35" s="50">
        <f t="shared" si="17"/>
        <v>-16.466872905387984</v>
      </c>
      <c r="M35" s="57">
        <v>3.52861562258314</v>
      </c>
      <c r="N35" s="57">
        <v>19.995488527971123</v>
      </c>
      <c r="O35" s="44">
        <f t="shared" si="18"/>
        <v>11</v>
      </c>
      <c r="P35" s="44">
        <f t="shared" si="19"/>
        <v>21</v>
      </c>
      <c r="Q35" s="47">
        <v>234</v>
      </c>
      <c r="R35" s="47">
        <v>8</v>
      </c>
      <c r="S35" s="47">
        <v>13</v>
      </c>
      <c r="T35" s="47">
        <f t="shared" si="20"/>
        <v>10</v>
      </c>
      <c r="U35" s="47">
        <v>308</v>
      </c>
      <c r="V35" s="47">
        <v>2</v>
      </c>
      <c r="W35" s="47">
        <v>8</v>
      </c>
      <c r="X35" s="54">
        <v>12.938257282804845</v>
      </c>
    </row>
    <row r="36" spans="1:24" ht="18.75" customHeight="1" x14ac:dyDescent="0.2">
      <c r="A36" s="5" t="s">
        <v>2</v>
      </c>
      <c r="B36" s="40">
        <f t="shared" si="14"/>
        <v>-12</v>
      </c>
      <c r="C36" s="40">
        <v>9</v>
      </c>
      <c r="D36" s="68">
        <f t="shared" si="2"/>
        <v>-0.4285714285714286</v>
      </c>
      <c r="E36" s="40">
        <f t="shared" si="15"/>
        <v>-112</v>
      </c>
      <c r="F36" s="68">
        <f t="shared" si="3"/>
        <v>-1.1200000000000001</v>
      </c>
      <c r="G36" s="40">
        <f t="shared" si="16"/>
        <v>-6</v>
      </c>
      <c r="H36" s="40">
        <v>1</v>
      </c>
      <c r="I36" s="40">
        <v>17</v>
      </c>
      <c r="J36" s="40">
        <v>7</v>
      </c>
      <c r="K36" s="40">
        <v>105</v>
      </c>
      <c r="L36" s="48">
        <f t="shared" si="17"/>
        <v>-18.523217457498099</v>
      </c>
      <c r="M36" s="56">
        <v>3.087202909583016</v>
      </c>
      <c r="N36" s="56">
        <v>21.610420367081115</v>
      </c>
      <c r="O36" s="40">
        <f t="shared" si="18"/>
        <v>-6</v>
      </c>
      <c r="P36" s="40">
        <f t="shared" si="19"/>
        <v>1</v>
      </c>
      <c r="Q36" s="40">
        <v>74</v>
      </c>
      <c r="R36" s="40">
        <v>0</v>
      </c>
      <c r="S36" s="40">
        <v>1</v>
      </c>
      <c r="T36" s="40">
        <f t="shared" si="20"/>
        <v>7</v>
      </c>
      <c r="U36" s="40">
        <v>98</v>
      </c>
      <c r="V36" s="40">
        <v>3</v>
      </c>
      <c r="W36" s="40">
        <v>4</v>
      </c>
      <c r="X36" s="48">
        <v>-18.523217457498099</v>
      </c>
    </row>
    <row r="37" spans="1:24" ht="18.75" customHeight="1" x14ac:dyDescent="0.2">
      <c r="A37" s="3" t="s">
        <v>1</v>
      </c>
      <c r="B37" s="42">
        <f t="shared" si="14"/>
        <v>-12</v>
      </c>
      <c r="C37" s="42">
        <v>-3</v>
      </c>
      <c r="D37" s="69">
        <f t="shared" si="2"/>
        <v>0.33333333333333326</v>
      </c>
      <c r="E37" s="42">
        <f t="shared" si="15"/>
        <v>-45</v>
      </c>
      <c r="F37" s="69">
        <f t="shared" si="3"/>
        <v>-1.3636363636363638</v>
      </c>
      <c r="G37" s="42">
        <f t="shared" si="16"/>
        <v>-10</v>
      </c>
      <c r="H37" s="42">
        <v>0</v>
      </c>
      <c r="I37" s="42">
        <v>11</v>
      </c>
      <c r="J37" s="42">
        <v>10</v>
      </c>
      <c r="K37" s="42">
        <v>69</v>
      </c>
      <c r="L37" s="49">
        <f t="shared" si="17"/>
        <v>-43.938846755748159</v>
      </c>
      <c r="M37" s="58">
        <v>0</v>
      </c>
      <c r="N37" s="58">
        <v>43.938846755748159</v>
      </c>
      <c r="O37" s="42">
        <f>P37-T37</f>
        <v>-2</v>
      </c>
      <c r="P37" s="41">
        <f t="shared" si="19"/>
        <v>3</v>
      </c>
      <c r="Q37" s="42">
        <v>112</v>
      </c>
      <c r="R37" s="42">
        <v>1</v>
      </c>
      <c r="S37" s="42">
        <v>2</v>
      </c>
      <c r="T37" s="42">
        <f t="shared" si="20"/>
        <v>5</v>
      </c>
      <c r="U37" s="42">
        <v>99</v>
      </c>
      <c r="V37" s="42">
        <v>5</v>
      </c>
      <c r="W37" s="42">
        <v>0</v>
      </c>
      <c r="X37" s="49">
        <v>-8.7877693511496293</v>
      </c>
    </row>
    <row r="38" spans="1:24" ht="18.75" customHeight="1" x14ac:dyDescent="0.2">
      <c r="A38" s="1" t="s">
        <v>0</v>
      </c>
      <c r="B38" s="43">
        <f t="shared" si="14"/>
        <v>-1</v>
      </c>
      <c r="C38" s="43">
        <v>-6</v>
      </c>
      <c r="D38" s="70">
        <f t="shared" si="2"/>
        <v>-1.2</v>
      </c>
      <c r="E38" s="43">
        <f t="shared" si="15"/>
        <v>-69</v>
      </c>
      <c r="F38" s="70">
        <f t="shared" si="3"/>
        <v>-1.0147058823529411</v>
      </c>
      <c r="G38" s="43">
        <f t="shared" si="16"/>
        <v>-4</v>
      </c>
      <c r="H38" s="43">
        <v>2</v>
      </c>
      <c r="I38" s="43">
        <v>13</v>
      </c>
      <c r="J38" s="43">
        <v>6</v>
      </c>
      <c r="K38" s="44">
        <v>65</v>
      </c>
      <c r="L38" s="50">
        <f t="shared" si="17"/>
        <v>-19.381388557015796</v>
      </c>
      <c r="M38" s="57">
        <v>9.6906942785078982</v>
      </c>
      <c r="N38" s="57">
        <v>29.072082835523695</v>
      </c>
      <c r="O38" s="44">
        <f t="shared" si="18"/>
        <v>3</v>
      </c>
      <c r="P38" s="43">
        <f t="shared" si="19"/>
        <v>4</v>
      </c>
      <c r="Q38" s="43">
        <v>50</v>
      </c>
      <c r="R38" s="43">
        <v>1</v>
      </c>
      <c r="S38" s="43">
        <v>3</v>
      </c>
      <c r="T38" s="43">
        <f t="shared" si="20"/>
        <v>1</v>
      </c>
      <c r="U38" s="43">
        <v>67</v>
      </c>
      <c r="V38" s="43">
        <v>1</v>
      </c>
      <c r="W38" s="43">
        <v>0</v>
      </c>
      <c r="X38" s="53">
        <v>14.536041417761847</v>
      </c>
    </row>
    <row r="39" spans="1:24" x14ac:dyDescent="0.2">
      <c r="A39" s="60" t="s">
        <v>59</v>
      </c>
      <c r="F39" s="72"/>
    </row>
    <row r="40" spans="1:24" x14ac:dyDescent="0.2">
      <c r="A40" s="60" t="s">
        <v>60</v>
      </c>
    </row>
    <row r="41" spans="1:24" x14ac:dyDescent="0.2">
      <c r="A41" s="60" t="s">
        <v>61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70" zoomScaleNormal="100" zoomScaleSheetLayoutView="70" workbookViewId="0"/>
  </sheetViews>
  <sheetFormatPr defaultRowHeight="13" x14ac:dyDescent="0.2"/>
  <cols>
    <col min="1" max="2" width="8.6328125" customWidth="1"/>
    <col min="3" max="21" width="6.6328125" customWidth="1"/>
    <col min="22" max="22" width="11.7265625" customWidth="1"/>
  </cols>
  <sheetData>
    <row r="2" spans="1:22" x14ac:dyDescent="0.2">
      <c r="A2" t="s">
        <v>62</v>
      </c>
      <c r="C2" s="16"/>
      <c r="D2" s="16"/>
    </row>
    <row r="3" spans="1:22" x14ac:dyDescent="0.2">
      <c r="C3" s="16"/>
      <c r="D3" s="16"/>
    </row>
    <row r="4" spans="1:22" x14ac:dyDescent="0.2">
      <c r="A4" t="s">
        <v>52</v>
      </c>
      <c r="C4" s="16"/>
      <c r="D4" s="16"/>
    </row>
    <row r="5" spans="1:22" ht="13.5" customHeight="1" x14ac:dyDescent="0.2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2">
      <c r="A6" s="81"/>
      <c r="B6" s="25"/>
      <c r="C6" s="83" t="s">
        <v>38</v>
      </c>
      <c r="D6" s="83" t="s">
        <v>37</v>
      </c>
      <c r="E6" s="25"/>
      <c r="F6" s="25"/>
      <c r="G6" s="74" t="s">
        <v>53</v>
      </c>
      <c r="H6" s="33"/>
      <c r="I6" s="74" t="s">
        <v>53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2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53</v>
      </c>
      <c r="P7" s="74" t="s">
        <v>31</v>
      </c>
      <c r="Q7" s="32" t="s">
        <v>30</v>
      </c>
      <c r="R7" s="28" t="s">
        <v>32</v>
      </c>
      <c r="S7" s="74" t="s">
        <v>53</v>
      </c>
      <c r="T7" s="75" t="s">
        <v>31</v>
      </c>
      <c r="U7" s="30" t="s">
        <v>49</v>
      </c>
      <c r="V7" s="74" t="s">
        <v>50</v>
      </c>
    </row>
    <row r="8" spans="1:22" x14ac:dyDescent="0.2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2">
      <c r="A9" s="8" t="s">
        <v>29</v>
      </c>
      <c r="B9" s="34">
        <f t="shared" ref="B9:H9" si="0">B10+B11</f>
        <v>-218</v>
      </c>
      <c r="C9" s="34">
        <f t="shared" si="0"/>
        <v>-73</v>
      </c>
      <c r="D9" s="34">
        <f t="shared" si="0"/>
        <v>-2201</v>
      </c>
      <c r="E9" s="34">
        <f t="shared" si="0"/>
        <v>-177</v>
      </c>
      <c r="F9" s="34">
        <f t="shared" si="0"/>
        <v>155</v>
      </c>
      <c r="G9" s="34">
        <f t="shared" si="0"/>
        <v>1942</v>
      </c>
      <c r="H9" s="34">
        <f t="shared" si="0"/>
        <v>332</v>
      </c>
      <c r="I9" s="34">
        <f>I10+I11</f>
        <v>3874</v>
      </c>
      <c r="J9" s="51">
        <f>K9-L9</f>
        <v>-8.2934418842884803</v>
      </c>
      <c r="K9" s="51">
        <v>7.2626185992356769</v>
      </c>
      <c r="L9" s="51">
        <v>15.556060483524156</v>
      </c>
      <c r="M9" s="34">
        <f t="shared" ref="M9:U9" si="1">M10+M11</f>
        <v>-41</v>
      </c>
      <c r="N9" s="34">
        <f t="shared" si="1"/>
        <v>430</v>
      </c>
      <c r="O9" s="34">
        <f t="shared" si="1"/>
        <v>8341</v>
      </c>
      <c r="P9" s="34">
        <f t="shared" si="1"/>
        <v>257</v>
      </c>
      <c r="Q9" s="34">
        <f t="shared" si="1"/>
        <v>173</v>
      </c>
      <c r="R9" s="34">
        <f>R10+R11</f>
        <v>471</v>
      </c>
      <c r="S9" s="34">
        <f t="shared" si="1"/>
        <v>8610</v>
      </c>
      <c r="T9" s="34">
        <f t="shared" si="1"/>
        <v>298</v>
      </c>
      <c r="U9" s="34">
        <f t="shared" si="1"/>
        <v>173</v>
      </c>
      <c r="V9" s="51">
        <v>-1.9210797585074992</v>
      </c>
    </row>
    <row r="10" spans="1:22" ht="15" customHeight="1" x14ac:dyDescent="0.2">
      <c r="A10" s="6" t="s">
        <v>28</v>
      </c>
      <c r="B10" s="35">
        <f t="shared" ref="B10:I10" si="2">B20+B21+B22+B23</f>
        <v>-155</v>
      </c>
      <c r="C10" s="35">
        <f t="shared" si="2"/>
        <v>-108</v>
      </c>
      <c r="D10" s="35">
        <f t="shared" si="2"/>
        <v>-1145</v>
      </c>
      <c r="E10" s="35">
        <f t="shared" si="2"/>
        <v>-113</v>
      </c>
      <c r="F10" s="35">
        <f t="shared" si="2"/>
        <v>120</v>
      </c>
      <c r="G10" s="35">
        <f t="shared" si="2"/>
        <v>1553</v>
      </c>
      <c r="H10" s="35">
        <f t="shared" si="2"/>
        <v>233</v>
      </c>
      <c r="I10" s="35">
        <f t="shared" si="2"/>
        <v>2668</v>
      </c>
      <c r="J10" s="48">
        <f t="shared" ref="J10:J38" si="3">K10-L10</f>
        <v>-7.0133823054294417</v>
      </c>
      <c r="K10" s="48">
        <v>7.4478396163852469</v>
      </c>
      <c r="L10" s="48">
        <v>14.461221921814689</v>
      </c>
      <c r="M10" s="35">
        <f t="shared" ref="M10:U10" si="4">M20+M21+M22+M23</f>
        <v>-42</v>
      </c>
      <c r="N10" s="35">
        <f t="shared" si="4"/>
        <v>314</v>
      </c>
      <c r="O10" s="35">
        <f t="shared" si="4"/>
        <v>6570</v>
      </c>
      <c r="P10" s="35">
        <f t="shared" si="4"/>
        <v>208</v>
      </c>
      <c r="Q10" s="35">
        <f t="shared" si="4"/>
        <v>106</v>
      </c>
      <c r="R10" s="35">
        <f t="shared" si="4"/>
        <v>356</v>
      </c>
      <c r="S10" s="35">
        <f t="shared" si="4"/>
        <v>6600</v>
      </c>
      <c r="T10" s="35">
        <f t="shared" si="4"/>
        <v>250</v>
      </c>
      <c r="U10" s="35">
        <f t="shared" si="4"/>
        <v>106</v>
      </c>
      <c r="V10" s="48">
        <v>-2.6067438657348383</v>
      </c>
    </row>
    <row r="11" spans="1:22" ht="15" customHeight="1" x14ac:dyDescent="0.2">
      <c r="A11" s="2" t="s">
        <v>27</v>
      </c>
      <c r="B11" s="36">
        <f t="shared" ref="B11:I11" si="5">B12+B13+B14+B15+B16</f>
        <v>-63</v>
      </c>
      <c r="C11" s="36">
        <f t="shared" si="5"/>
        <v>35</v>
      </c>
      <c r="D11" s="36">
        <f t="shared" si="5"/>
        <v>-1056</v>
      </c>
      <c r="E11" s="36">
        <f t="shared" si="5"/>
        <v>-64</v>
      </c>
      <c r="F11" s="36">
        <f t="shared" si="5"/>
        <v>35</v>
      </c>
      <c r="G11" s="36">
        <f t="shared" si="5"/>
        <v>389</v>
      </c>
      <c r="H11" s="36">
        <f t="shared" si="5"/>
        <v>99</v>
      </c>
      <c r="I11" s="36">
        <f t="shared" si="5"/>
        <v>1206</v>
      </c>
      <c r="J11" s="53">
        <f t="shared" si="3"/>
        <v>-12.23683728044673</v>
      </c>
      <c r="K11" s="53">
        <v>6.6920203877443054</v>
      </c>
      <c r="L11" s="53">
        <v>18.928857668191036</v>
      </c>
      <c r="M11" s="36">
        <f t="shared" ref="M11:U11" si="6">M12+M13+M14+M15+M16</f>
        <v>1</v>
      </c>
      <c r="N11" s="36">
        <f t="shared" si="6"/>
        <v>116</v>
      </c>
      <c r="O11" s="36">
        <f t="shared" si="6"/>
        <v>1771</v>
      </c>
      <c r="P11" s="36">
        <f t="shared" si="6"/>
        <v>49</v>
      </c>
      <c r="Q11" s="36">
        <f t="shared" si="6"/>
        <v>67</v>
      </c>
      <c r="R11" s="36">
        <f t="shared" si="6"/>
        <v>115</v>
      </c>
      <c r="S11" s="36">
        <f t="shared" si="6"/>
        <v>2010</v>
      </c>
      <c r="T11" s="36">
        <f t="shared" si="6"/>
        <v>48</v>
      </c>
      <c r="U11" s="36">
        <f t="shared" si="6"/>
        <v>67</v>
      </c>
      <c r="V11" s="53">
        <v>0.19120058250697625</v>
      </c>
    </row>
    <row r="12" spans="1:22" ht="15" customHeight="1" x14ac:dyDescent="0.2">
      <c r="A12" s="6" t="s">
        <v>26</v>
      </c>
      <c r="B12" s="35">
        <f t="shared" ref="B12:I12" si="7">B24</f>
        <v>-13</v>
      </c>
      <c r="C12" s="35">
        <f t="shared" si="7"/>
        <v>-2</v>
      </c>
      <c r="D12" s="35">
        <f t="shared" si="7"/>
        <v>-68</v>
      </c>
      <c r="E12" s="35">
        <f t="shared" si="7"/>
        <v>-7</v>
      </c>
      <c r="F12" s="35">
        <f t="shared" si="7"/>
        <v>3</v>
      </c>
      <c r="G12" s="35">
        <f t="shared" si="7"/>
        <v>32</v>
      </c>
      <c r="H12" s="35">
        <f t="shared" si="7"/>
        <v>10</v>
      </c>
      <c r="I12" s="35">
        <f t="shared" si="7"/>
        <v>101</v>
      </c>
      <c r="J12" s="48">
        <f t="shared" si="3"/>
        <v>-16.888095710225393</v>
      </c>
      <c r="K12" s="48">
        <v>7.2377553043823122</v>
      </c>
      <c r="L12" s="48">
        <v>24.125851014607704</v>
      </c>
      <c r="M12" s="35">
        <f t="shared" ref="M12:U12" si="8">M24</f>
        <v>-6</v>
      </c>
      <c r="N12" s="35">
        <f t="shared" si="8"/>
        <v>6</v>
      </c>
      <c r="O12" s="35">
        <f t="shared" si="8"/>
        <v>163</v>
      </c>
      <c r="P12" s="35">
        <f t="shared" si="8"/>
        <v>3</v>
      </c>
      <c r="Q12" s="35">
        <f t="shared" si="8"/>
        <v>3</v>
      </c>
      <c r="R12" s="35">
        <f t="shared" si="8"/>
        <v>12</v>
      </c>
      <c r="S12" s="35">
        <f t="shared" si="8"/>
        <v>162</v>
      </c>
      <c r="T12" s="35">
        <f t="shared" si="8"/>
        <v>7</v>
      </c>
      <c r="U12" s="35">
        <f t="shared" si="8"/>
        <v>5</v>
      </c>
      <c r="V12" s="48">
        <v>-14.475510608764624</v>
      </c>
    </row>
    <row r="13" spans="1:22" ht="15" customHeight="1" x14ac:dyDescent="0.2">
      <c r="A13" s="4" t="s">
        <v>25</v>
      </c>
      <c r="B13" s="37">
        <f t="shared" ref="B13:I13" si="9">B25+B26+B27</f>
        <v>-17</v>
      </c>
      <c r="C13" s="37">
        <f t="shared" si="9"/>
        <v>3</v>
      </c>
      <c r="D13" s="37">
        <f t="shared" si="9"/>
        <v>-246</v>
      </c>
      <c r="E13" s="37">
        <f t="shared" si="9"/>
        <v>-7</v>
      </c>
      <c r="F13" s="37">
        <f t="shared" si="9"/>
        <v>2</v>
      </c>
      <c r="G13" s="37">
        <f t="shared" si="9"/>
        <v>54</v>
      </c>
      <c r="H13" s="37">
        <f t="shared" si="9"/>
        <v>9</v>
      </c>
      <c r="I13" s="37">
        <f t="shared" si="9"/>
        <v>207</v>
      </c>
      <c r="J13" s="49">
        <f t="shared" si="3"/>
        <v>-7.4792892479728339</v>
      </c>
      <c r="K13" s="49">
        <v>2.1369397851350955</v>
      </c>
      <c r="L13" s="49">
        <v>9.6162290331079294</v>
      </c>
      <c r="M13" s="37">
        <f t="shared" ref="M13:U13" si="10">M25+M26+M27</f>
        <v>-10</v>
      </c>
      <c r="N13" s="37">
        <f t="shared" si="10"/>
        <v>11</v>
      </c>
      <c r="O13" s="37">
        <f t="shared" si="10"/>
        <v>271</v>
      </c>
      <c r="P13" s="37">
        <f t="shared" si="10"/>
        <v>6</v>
      </c>
      <c r="Q13" s="37">
        <f t="shared" si="10"/>
        <v>5</v>
      </c>
      <c r="R13" s="37">
        <f t="shared" si="10"/>
        <v>21</v>
      </c>
      <c r="S13" s="37">
        <f t="shared" si="10"/>
        <v>364</v>
      </c>
      <c r="T13" s="37">
        <f t="shared" si="10"/>
        <v>4</v>
      </c>
      <c r="U13" s="37">
        <f t="shared" si="10"/>
        <v>17</v>
      </c>
      <c r="V13" s="49">
        <v>-10.684698925675475</v>
      </c>
    </row>
    <row r="14" spans="1:22" ht="15" customHeight="1" x14ac:dyDescent="0.2">
      <c r="A14" s="4" t="s">
        <v>24</v>
      </c>
      <c r="B14" s="37">
        <f t="shared" ref="B14:I14" si="11">B28+B29+B30+B31</f>
        <v>-28</v>
      </c>
      <c r="C14" s="37">
        <f t="shared" si="11"/>
        <v>15</v>
      </c>
      <c r="D14" s="37">
        <f t="shared" si="11"/>
        <v>-360</v>
      </c>
      <c r="E14" s="37">
        <f t="shared" si="11"/>
        <v>-20</v>
      </c>
      <c r="F14" s="37">
        <f t="shared" si="11"/>
        <v>23</v>
      </c>
      <c r="G14" s="37">
        <f t="shared" si="11"/>
        <v>186</v>
      </c>
      <c r="H14" s="37">
        <f t="shared" si="11"/>
        <v>43</v>
      </c>
      <c r="I14" s="37">
        <f t="shared" si="11"/>
        <v>448</v>
      </c>
      <c r="J14" s="49">
        <f t="shared" si="3"/>
        <v>-9.965734256187627</v>
      </c>
      <c r="K14" s="49">
        <v>11.460594394615775</v>
      </c>
      <c r="L14" s="49">
        <v>21.426328650803402</v>
      </c>
      <c r="M14" s="37">
        <f t="shared" ref="M14:U14" si="12">M28+M29+M30+M31</f>
        <v>-8</v>
      </c>
      <c r="N14" s="37">
        <f t="shared" si="12"/>
        <v>43</v>
      </c>
      <c r="O14" s="37">
        <f t="shared" si="12"/>
        <v>647</v>
      </c>
      <c r="P14" s="37">
        <f t="shared" si="12"/>
        <v>21</v>
      </c>
      <c r="Q14" s="37">
        <f t="shared" si="12"/>
        <v>22</v>
      </c>
      <c r="R14" s="37">
        <f t="shared" si="12"/>
        <v>51</v>
      </c>
      <c r="S14" s="37">
        <f t="shared" si="12"/>
        <v>745</v>
      </c>
      <c r="T14" s="37">
        <f t="shared" si="12"/>
        <v>22</v>
      </c>
      <c r="U14" s="37">
        <f t="shared" si="12"/>
        <v>29</v>
      </c>
      <c r="V14" s="49">
        <v>-3.9862937024750522</v>
      </c>
    </row>
    <row r="15" spans="1:22" ht="15" customHeight="1" x14ac:dyDescent="0.2">
      <c r="A15" s="4" t="s">
        <v>23</v>
      </c>
      <c r="B15" s="37">
        <f t="shared" ref="B15:I15" si="13">B32+B33+B34+B35</f>
        <v>14</v>
      </c>
      <c r="C15" s="37">
        <f t="shared" si="13"/>
        <v>23</v>
      </c>
      <c r="D15" s="37">
        <f t="shared" si="13"/>
        <v>-266</v>
      </c>
      <c r="E15" s="37">
        <f t="shared" si="13"/>
        <v>-16</v>
      </c>
      <c r="F15" s="37">
        <f t="shared" si="13"/>
        <v>6</v>
      </c>
      <c r="G15" s="37">
        <f t="shared" si="13"/>
        <v>99</v>
      </c>
      <c r="H15" s="37">
        <f t="shared" si="13"/>
        <v>22</v>
      </c>
      <c r="I15" s="37">
        <f t="shared" si="13"/>
        <v>329</v>
      </c>
      <c r="J15" s="49">
        <f t="shared" si="3"/>
        <v>-10.528213448711014</v>
      </c>
      <c r="K15" s="49">
        <v>3.9480800432666303</v>
      </c>
      <c r="L15" s="49">
        <v>14.476293491977644</v>
      </c>
      <c r="M15" s="37">
        <f t="shared" ref="M15:U15" si="14">M32+M33+M34+M35</f>
        <v>30</v>
      </c>
      <c r="N15" s="37">
        <f t="shared" si="14"/>
        <v>52</v>
      </c>
      <c r="O15" s="37">
        <f t="shared" si="14"/>
        <v>568</v>
      </c>
      <c r="P15" s="37">
        <f t="shared" si="14"/>
        <v>18</v>
      </c>
      <c r="Q15" s="37">
        <f t="shared" si="14"/>
        <v>34</v>
      </c>
      <c r="R15" s="37">
        <f t="shared" si="14"/>
        <v>22</v>
      </c>
      <c r="S15" s="37">
        <f t="shared" si="14"/>
        <v>604</v>
      </c>
      <c r="T15" s="37">
        <f t="shared" si="14"/>
        <v>8</v>
      </c>
      <c r="U15" s="37">
        <f t="shared" si="14"/>
        <v>14</v>
      </c>
      <c r="V15" s="49">
        <v>19.740400216333164</v>
      </c>
    </row>
    <row r="16" spans="1:22" ht="15" customHeight="1" x14ac:dyDescent="0.2">
      <c r="A16" s="2" t="s">
        <v>22</v>
      </c>
      <c r="B16" s="36">
        <f t="shared" ref="B16:I16" si="15">B36+B37+B38</f>
        <v>-19</v>
      </c>
      <c r="C16" s="36">
        <f t="shared" si="15"/>
        <v>-4</v>
      </c>
      <c r="D16" s="36">
        <f t="shared" si="15"/>
        <v>-116</v>
      </c>
      <c r="E16" s="36">
        <f t="shared" si="15"/>
        <v>-14</v>
      </c>
      <c r="F16" s="36">
        <f t="shared" si="15"/>
        <v>1</v>
      </c>
      <c r="G16" s="36">
        <f t="shared" si="15"/>
        <v>18</v>
      </c>
      <c r="H16" s="36">
        <f t="shared" si="15"/>
        <v>15</v>
      </c>
      <c r="I16" s="36">
        <f t="shared" si="15"/>
        <v>121</v>
      </c>
      <c r="J16" s="53">
        <f t="shared" si="3"/>
        <v>-39.649286157666047</v>
      </c>
      <c r="K16" s="53">
        <v>2.8320918684047176</v>
      </c>
      <c r="L16" s="53">
        <v>42.481378026070765</v>
      </c>
      <c r="M16" s="36">
        <f t="shared" ref="M16:U16" si="16">M36+M37+M38</f>
        <v>-5</v>
      </c>
      <c r="N16" s="36">
        <f t="shared" si="16"/>
        <v>4</v>
      </c>
      <c r="O16" s="36">
        <f t="shared" si="16"/>
        <v>122</v>
      </c>
      <c r="P16" s="36">
        <f t="shared" si="16"/>
        <v>1</v>
      </c>
      <c r="Q16" s="36">
        <f t="shared" si="16"/>
        <v>3</v>
      </c>
      <c r="R16" s="36">
        <f t="shared" si="16"/>
        <v>9</v>
      </c>
      <c r="S16" s="36">
        <f t="shared" si="16"/>
        <v>135</v>
      </c>
      <c r="T16" s="36">
        <f t="shared" si="16"/>
        <v>7</v>
      </c>
      <c r="U16" s="36">
        <f t="shared" si="16"/>
        <v>2</v>
      </c>
      <c r="V16" s="53">
        <v>-14.160459342023588</v>
      </c>
    </row>
    <row r="17" spans="1:22" ht="15" customHeight="1" x14ac:dyDescent="0.2">
      <c r="A17" s="6" t="s">
        <v>21</v>
      </c>
      <c r="B17" s="35">
        <f t="shared" ref="B17:I17" si="17">B12+B13+B20</f>
        <v>-46</v>
      </c>
      <c r="C17" s="35">
        <f t="shared" si="17"/>
        <v>17</v>
      </c>
      <c r="D17" s="35">
        <f t="shared" si="17"/>
        <v>-808</v>
      </c>
      <c r="E17" s="35">
        <f t="shared" si="17"/>
        <v>-59</v>
      </c>
      <c r="F17" s="35">
        <f t="shared" si="17"/>
        <v>55</v>
      </c>
      <c r="G17" s="35">
        <f t="shared" si="17"/>
        <v>742</v>
      </c>
      <c r="H17" s="35">
        <f t="shared" si="17"/>
        <v>114</v>
      </c>
      <c r="I17" s="35">
        <f t="shared" si="17"/>
        <v>1478</v>
      </c>
      <c r="J17" s="48">
        <f t="shared" si="3"/>
        <v>-6.7337698479703327</v>
      </c>
      <c r="K17" s="48">
        <v>6.2772430786164115</v>
      </c>
      <c r="L17" s="48">
        <v>13.011012926586744</v>
      </c>
      <c r="M17" s="35">
        <f t="shared" ref="M17:U17" si="18">M12+M13+M20</f>
        <v>13</v>
      </c>
      <c r="N17" s="35">
        <f t="shared" si="18"/>
        <v>147</v>
      </c>
      <c r="O17" s="35">
        <f t="shared" si="18"/>
        <v>3017</v>
      </c>
      <c r="P17" s="35">
        <f t="shared" si="18"/>
        <v>103</v>
      </c>
      <c r="Q17" s="35">
        <f t="shared" si="18"/>
        <v>44</v>
      </c>
      <c r="R17" s="35">
        <f t="shared" si="18"/>
        <v>134</v>
      </c>
      <c r="S17" s="35">
        <f t="shared" si="18"/>
        <v>3089</v>
      </c>
      <c r="T17" s="35">
        <f t="shared" si="18"/>
        <v>91</v>
      </c>
      <c r="U17" s="35">
        <f t="shared" si="18"/>
        <v>43</v>
      </c>
      <c r="V17" s="48">
        <v>1.483712000400244</v>
      </c>
    </row>
    <row r="18" spans="1:22" ht="15" customHeight="1" x14ac:dyDescent="0.2">
      <c r="A18" s="4" t="s">
        <v>20</v>
      </c>
      <c r="B18" s="37">
        <f t="shared" ref="B18:I18" si="19">B14+B22</f>
        <v>-67</v>
      </c>
      <c r="C18" s="37">
        <f t="shared" si="19"/>
        <v>-23</v>
      </c>
      <c r="D18" s="37">
        <f t="shared" si="19"/>
        <v>-624</v>
      </c>
      <c r="E18" s="37">
        <f t="shared" si="19"/>
        <v>-45</v>
      </c>
      <c r="F18" s="37">
        <f t="shared" si="19"/>
        <v>32</v>
      </c>
      <c r="G18" s="37">
        <f t="shared" si="19"/>
        <v>333</v>
      </c>
      <c r="H18" s="37">
        <f t="shared" si="19"/>
        <v>77</v>
      </c>
      <c r="I18" s="37">
        <f t="shared" si="19"/>
        <v>798</v>
      </c>
      <c r="J18" s="49">
        <f t="shared" si="3"/>
        <v>-11.987651077246456</v>
      </c>
      <c r="K18" s="49">
        <v>8.5245518771530318</v>
      </c>
      <c r="L18" s="49">
        <v>20.512202954399488</v>
      </c>
      <c r="M18" s="37">
        <f t="shared" ref="M18:U18" si="20">M14+M22</f>
        <v>-22</v>
      </c>
      <c r="N18" s="37">
        <f t="shared" si="20"/>
        <v>81</v>
      </c>
      <c r="O18" s="37">
        <f t="shared" si="20"/>
        <v>1323</v>
      </c>
      <c r="P18" s="37">
        <f t="shared" si="20"/>
        <v>40</v>
      </c>
      <c r="Q18" s="37">
        <f t="shared" si="20"/>
        <v>41</v>
      </c>
      <c r="R18" s="37">
        <f t="shared" si="20"/>
        <v>103</v>
      </c>
      <c r="S18" s="37">
        <f t="shared" si="20"/>
        <v>1482</v>
      </c>
      <c r="T18" s="37">
        <f t="shared" si="20"/>
        <v>49</v>
      </c>
      <c r="U18" s="37">
        <f t="shared" si="20"/>
        <v>54</v>
      </c>
      <c r="V18" s="49">
        <v>-5.8606294155427072</v>
      </c>
    </row>
    <row r="19" spans="1:22" ht="15" customHeight="1" x14ac:dyDescent="0.2">
      <c r="A19" s="2" t="s">
        <v>19</v>
      </c>
      <c r="B19" s="36">
        <f t="shared" ref="B19:I19" si="21">B15+B16+B21+B23</f>
        <v>-105</v>
      </c>
      <c r="C19" s="36">
        <f t="shared" si="21"/>
        <v>-67</v>
      </c>
      <c r="D19" s="36">
        <f t="shared" si="21"/>
        <v>-769</v>
      </c>
      <c r="E19" s="36">
        <f t="shared" si="21"/>
        <v>-73</v>
      </c>
      <c r="F19" s="36">
        <f t="shared" si="21"/>
        <v>68</v>
      </c>
      <c r="G19" s="36">
        <f t="shared" si="21"/>
        <v>867</v>
      </c>
      <c r="H19" s="36">
        <f t="shared" si="21"/>
        <v>141</v>
      </c>
      <c r="I19" s="36">
        <f t="shared" si="21"/>
        <v>1598</v>
      </c>
      <c r="J19" s="53">
        <f t="shared" si="3"/>
        <v>-8.2705553331036405</v>
      </c>
      <c r="K19" s="53">
        <v>7.7040789404253065</v>
      </c>
      <c r="L19" s="53">
        <v>15.974634273528947</v>
      </c>
      <c r="M19" s="36">
        <f t="shared" ref="M19:U19" si="22">M15+M16+M21+M23</f>
        <v>-32</v>
      </c>
      <c r="N19" s="36">
        <f t="shared" si="22"/>
        <v>202</v>
      </c>
      <c r="O19" s="36">
        <f t="shared" si="22"/>
        <v>4001</v>
      </c>
      <c r="P19" s="36">
        <f t="shared" si="22"/>
        <v>114</v>
      </c>
      <c r="Q19" s="36">
        <f t="shared" si="22"/>
        <v>88</v>
      </c>
      <c r="R19" s="36">
        <f t="shared" si="22"/>
        <v>234</v>
      </c>
      <c r="S19" s="36">
        <f t="shared" si="22"/>
        <v>4039</v>
      </c>
      <c r="T19" s="36">
        <f t="shared" si="22"/>
        <v>158</v>
      </c>
      <c r="U19" s="36">
        <f t="shared" si="22"/>
        <v>76</v>
      </c>
      <c r="V19" s="53">
        <v>-3.625448913141323</v>
      </c>
    </row>
    <row r="20" spans="1:22" ht="15" customHeight="1" x14ac:dyDescent="0.2">
      <c r="A20" s="5" t="s">
        <v>18</v>
      </c>
      <c r="B20" s="40">
        <f>E20+M20</f>
        <v>-16</v>
      </c>
      <c r="C20" s="40">
        <v>16</v>
      </c>
      <c r="D20" s="40">
        <f>G20-I20+O20-S20</f>
        <v>-494</v>
      </c>
      <c r="E20" s="40">
        <f>F20-H20</f>
        <v>-45</v>
      </c>
      <c r="F20" s="40">
        <v>50</v>
      </c>
      <c r="G20" s="40">
        <v>656</v>
      </c>
      <c r="H20" s="40">
        <v>95</v>
      </c>
      <c r="I20" s="40">
        <v>1170</v>
      </c>
      <c r="J20" s="61">
        <f t="shared" si="3"/>
        <v>-6.071729583462715</v>
      </c>
      <c r="K20" s="61">
        <v>6.7463662038474626</v>
      </c>
      <c r="L20" s="61">
        <v>12.818095787310178</v>
      </c>
      <c r="M20" s="40">
        <f>N20-R20</f>
        <v>29</v>
      </c>
      <c r="N20" s="40">
        <f>SUM(P20:Q20)</f>
        <v>130</v>
      </c>
      <c r="O20" s="41">
        <v>2583</v>
      </c>
      <c r="P20" s="41">
        <v>94</v>
      </c>
      <c r="Q20" s="41">
        <v>36</v>
      </c>
      <c r="R20" s="41">
        <f>SUM(T20:U20)</f>
        <v>101</v>
      </c>
      <c r="S20" s="41">
        <v>2563</v>
      </c>
      <c r="T20" s="41">
        <v>80</v>
      </c>
      <c r="U20" s="41">
        <v>21</v>
      </c>
      <c r="V20" s="52">
        <v>3.9128923982315253</v>
      </c>
    </row>
    <row r="21" spans="1:22" ht="15" customHeight="1" x14ac:dyDescent="0.2">
      <c r="A21" s="3" t="s">
        <v>17</v>
      </c>
      <c r="B21" s="42">
        <f t="shared" ref="B21:B38" si="23">E21+M21</f>
        <v>-71</v>
      </c>
      <c r="C21" s="42">
        <v>-75</v>
      </c>
      <c r="D21" s="42">
        <f t="shared" ref="D21:D38" si="24">G21-I21+O21-S21</f>
        <v>-277</v>
      </c>
      <c r="E21" s="42">
        <f t="shared" ref="E21:E38" si="25">F21-H21</f>
        <v>-34</v>
      </c>
      <c r="F21" s="42">
        <v>50</v>
      </c>
      <c r="G21" s="42">
        <v>639</v>
      </c>
      <c r="H21" s="42">
        <v>84</v>
      </c>
      <c r="I21" s="42">
        <v>920</v>
      </c>
      <c r="J21" s="62">
        <f t="shared" si="3"/>
        <v>-5.9795702033342941</v>
      </c>
      <c r="K21" s="62">
        <v>8.7934855931386728</v>
      </c>
      <c r="L21" s="62">
        <v>14.773055796472967</v>
      </c>
      <c r="M21" s="42">
        <f t="shared" ref="M21:M38" si="26">N21-R21</f>
        <v>-37</v>
      </c>
      <c r="N21" s="42">
        <f>SUM(P21:Q21)</f>
        <v>124</v>
      </c>
      <c r="O21" s="42">
        <v>2645</v>
      </c>
      <c r="P21" s="42">
        <v>80</v>
      </c>
      <c r="Q21" s="42">
        <v>44</v>
      </c>
      <c r="R21" s="42">
        <f t="shared" ref="R21:R38" si="27">SUM(T21:U21)</f>
        <v>161</v>
      </c>
      <c r="S21" s="42">
        <v>2641</v>
      </c>
      <c r="T21" s="42">
        <v>118</v>
      </c>
      <c r="U21" s="42">
        <v>43</v>
      </c>
      <c r="V21" s="49">
        <v>-6.5071793389226116</v>
      </c>
    </row>
    <row r="22" spans="1:22" ht="15" customHeight="1" x14ac:dyDescent="0.2">
      <c r="A22" s="3" t="s">
        <v>16</v>
      </c>
      <c r="B22" s="42">
        <f t="shared" si="23"/>
        <v>-39</v>
      </c>
      <c r="C22" s="42">
        <v>-38</v>
      </c>
      <c r="D22" s="42">
        <f t="shared" si="24"/>
        <v>-264</v>
      </c>
      <c r="E22" s="42">
        <f t="shared" si="25"/>
        <v>-25</v>
      </c>
      <c r="F22" s="42">
        <v>9</v>
      </c>
      <c r="G22" s="42">
        <v>147</v>
      </c>
      <c r="H22" s="42">
        <v>34</v>
      </c>
      <c r="I22" s="42">
        <v>350</v>
      </c>
      <c r="J22" s="62">
        <f t="shared" si="3"/>
        <v>-14.310358347055592</v>
      </c>
      <c r="K22" s="62">
        <v>5.1517290049400142</v>
      </c>
      <c r="L22" s="62">
        <v>19.462087351995606</v>
      </c>
      <c r="M22" s="42">
        <f>N22-R22</f>
        <v>-14</v>
      </c>
      <c r="N22" s="42">
        <f t="shared" ref="N22:N38" si="28">SUM(P22:Q22)</f>
        <v>38</v>
      </c>
      <c r="O22" s="42">
        <v>676</v>
      </c>
      <c r="P22" s="42">
        <v>19</v>
      </c>
      <c r="Q22" s="42">
        <v>19</v>
      </c>
      <c r="R22" s="42">
        <f t="shared" si="27"/>
        <v>52</v>
      </c>
      <c r="S22" s="42">
        <v>737</v>
      </c>
      <c r="T22" s="42">
        <v>27</v>
      </c>
      <c r="U22" s="42">
        <v>25</v>
      </c>
      <c r="V22" s="49">
        <v>-8.0138006743511383</v>
      </c>
    </row>
    <row r="23" spans="1:22" ht="15" customHeight="1" x14ac:dyDescent="0.2">
      <c r="A23" s="1" t="s">
        <v>15</v>
      </c>
      <c r="B23" s="43">
        <f t="shared" si="23"/>
        <v>-29</v>
      </c>
      <c r="C23" s="43">
        <v>-11</v>
      </c>
      <c r="D23" s="43">
        <f t="shared" si="24"/>
        <v>-110</v>
      </c>
      <c r="E23" s="43">
        <f t="shared" si="25"/>
        <v>-9</v>
      </c>
      <c r="F23" s="43">
        <v>11</v>
      </c>
      <c r="G23" s="43">
        <v>111</v>
      </c>
      <c r="H23" s="43">
        <v>20</v>
      </c>
      <c r="I23" s="43">
        <v>228</v>
      </c>
      <c r="J23" s="63">
        <f t="shared" si="3"/>
        <v>-7.0997860338455556</v>
      </c>
      <c r="K23" s="63">
        <v>8.6775162635890108</v>
      </c>
      <c r="L23" s="63">
        <v>15.777302297434566</v>
      </c>
      <c r="M23" s="43">
        <f t="shared" si="26"/>
        <v>-20</v>
      </c>
      <c r="N23" s="43">
        <f t="shared" si="28"/>
        <v>22</v>
      </c>
      <c r="O23" s="43">
        <v>666</v>
      </c>
      <c r="P23" s="43">
        <v>15</v>
      </c>
      <c r="Q23" s="43">
        <v>7</v>
      </c>
      <c r="R23" s="43">
        <f t="shared" si="27"/>
        <v>42</v>
      </c>
      <c r="S23" s="47">
        <v>659</v>
      </c>
      <c r="T23" s="47">
        <v>25</v>
      </c>
      <c r="U23" s="47">
        <v>17</v>
      </c>
      <c r="V23" s="54">
        <v>-15.777302297434563</v>
      </c>
    </row>
    <row r="24" spans="1:22" ht="15" customHeight="1" x14ac:dyDescent="0.2">
      <c r="A24" s="7" t="s">
        <v>14</v>
      </c>
      <c r="B24" s="45">
        <f t="shared" si="23"/>
        <v>-13</v>
      </c>
      <c r="C24" s="45">
        <v>-2</v>
      </c>
      <c r="D24" s="45">
        <f t="shared" si="24"/>
        <v>-68</v>
      </c>
      <c r="E24" s="40">
        <f t="shared" si="25"/>
        <v>-7</v>
      </c>
      <c r="F24" s="45">
        <v>3</v>
      </c>
      <c r="G24" s="45">
        <v>32</v>
      </c>
      <c r="H24" s="45">
        <v>10</v>
      </c>
      <c r="I24" s="46">
        <v>101</v>
      </c>
      <c r="J24" s="73">
        <f t="shared" si="3"/>
        <v>-16.888095710225393</v>
      </c>
      <c r="K24" s="73">
        <v>7.2377553043823122</v>
      </c>
      <c r="L24" s="73">
        <v>24.125851014607704</v>
      </c>
      <c r="M24" s="40">
        <f t="shared" si="26"/>
        <v>-6</v>
      </c>
      <c r="N24" s="45">
        <f t="shared" si="28"/>
        <v>6</v>
      </c>
      <c r="O24" s="45">
        <v>163</v>
      </c>
      <c r="P24" s="45">
        <v>3</v>
      </c>
      <c r="Q24" s="45">
        <v>3</v>
      </c>
      <c r="R24" s="45">
        <f t="shared" si="27"/>
        <v>12</v>
      </c>
      <c r="S24" s="45">
        <v>162</v>
      </c>
      <c r="T24" s="45">
        <v>7</v>
      </c>
      <c r="U24" s="45">
        <v>5</v>
      </c>
      <c r="V24" s="51">
        <v>-14.475510608764624</v>
      </c>
    </row>
    <row r="25" spans="1:22" ht="15" customHeight="1" x14ac:dyDescent="0.2">
      <c r="A25" s="5" t="s">
        <v>13</v>
      </c>
      <c r="B25" s="40">
        <f t="shared" si="23"/>
        <v>-2</v>
      </c>
      <c r="C25" s="40">
        <v>2</v>
      </c>
      <c r="D25" s="40">
        <f t="shared" si="24"/>
        <v>-43</v>
      </c>
      <c r="E25" s="40">
        <f t="shared" si="25"/>
        <v>-1</v>
      </c>
      <c r="F25" s="40">
        <v>0</v>
      </c>
      <c r="G25" s="40">
        <v>4</v>
      </c>
      <c r="H25" s="40">
        <v>1</v>
      </c>
      <c r="I25" s="40">
        <v>25</v>
      </c>
      <c r="J25" s="61">
        <f t="shared" si="3"/>
        <v>-9.6484271742003695</v>
      </c>
      <c r="K25" s="61">
        <v>0</v>
      </c>
      <c r="L25" s="61">
        <v>9.6484271742003695</v>
      </c>
      <c r="M25" s="40">
        <f t="shared" si="26"/>
        <v>-1</v>
      </c>
      <c r="N25" s="40">
        <f t="shared" si="28"/>
        <v>2</v>
      </c>
      <c r="O25" s="40">
        <v>19</v>
      </c>
      <c r="P25" s="40">
        <v>1</v>
      </c>
      <c r="Q25" s="40">
        <v>1</v>
      </c>
      <c r="R25" s="40">
        <f t="shared" si="27"/>
        <v>3</v>
      </c>
      <c r="S25" s="41">
        <v>41</v>
      </c>
      <c r="T25" s="41">
        <v>0</v>
      </c>
      <c r="U25" s="41">
        <v>3</v>
      </c>
      <c r="V25" s="52">
        <v>-9.6484271742003713</v>
      </c>
    </row>
    <row r="26" spans="1:22" ht="15" customHeight="1" x14ac:dyDescent="0.2">
      <c r="A26" s="3" t="s">
        <v>12</v>
      </c>
      <c r="B26" s="42">
        <f t="shared" si="23"/>
        <v>-5</v>
      </c>
      <c r="C26" s="42">
        <v>3</v>
      </c>
      <c r="D26" s="42">
        <f t="shared" si="24"/>
        <v>-54</v>
      </c>
      <c r="E26" s="42">
        <f t="shared" si="25"/>
        <v>-4</v>
      </c>
      <c r="F26" s="42">
        <v>0</v>
      </c>
      <c r="G26" s="42">
        <v>6</v>
      </c>
      <c r="H26" s="42">
        <v>4</v>
      </c>
      <c r="I26" s="42">
        <v>57</v>
      </c>
      <c r="J26" s="62">
        <f t="shared" si="3"/>
        <v>-17.088014981273407</v>
      </c>
      <c r="K26" s="62">
        <v>0</v>
      </c>
      <c r="L26" s="62">
        <v>17.088014981273407</v>
      </c>
      <c r="M26" s="42">
        <f t="shared" si="26"/>
        <v>-1</v>
      </c>
      <c r="N26" s="42">
        <f t="shared" si="28"/>
        <v>6</v>
      </c>
      <c r="O26" s="42">
        <v>103</v>
      </c>
      <c r="P26" s="42">
        <v>4</v>
      </c>
      <c r="Q26" s="42">
        <v>2</v>
      </c>
      <c r="R26" s="42">
        <f t="shared" si="27"/>
        <v>7</v>
      </c>
      <c r="S26" s="42">
        <v>106</v>
      </c>
      <c r="T26" s="42">
        <v>1</v>
      </c>
      <c r="U26" s="42">
        <v>6</v>
      </c>
      <c r="V26" s="49">
        <v>-4.2720037453183544</v>
      </c>
    </row>
    <row r="27" spans="1:22" ht="15" customHeight="1" x14ac:dyDescent="0.2">
      <c r="A27" s="1" t="s">
        <v>11</v>
      </c>
      <c r="B27" s="43">
        <f t="shared" si="23"/>
        <v>-10</v>
      </c>
      <c r="C27" s="43">
        <v>-2</v>
      </c>
      <c r="D27" s="43">
        <f t="shared" si="24"/>
        <v>-149</v>
      </c>
      <c r="E27" s="43">
        <f t="shared" si="25"/>
        <v>-2</v>
      </c>
      <c r="F27" s="43">
        <v>2</v>
      </c>
      <c r="G27" s="43">
        <v>44</v>
      </c>
      <c r="H27" s="43">
        <v>4</v>
      </c>
      <c r="I27" s="43">
        <v>125</v>
      </c>
      <c r="J27" s="63">
        <f t="shared" si="3"/>
        <v>-3.3434093615462119</v>
      </c>
      <c r="K27" s="63">
        <v>3.3434093615462119</v>
      </c>
      <c r="L27" s="63">
        <v>6.6868187230924239</v>
      </c>
      <c r="M27" s="43">
        <f t="shared" si="26"/>
        <v>-8</v>
      </c>
      <c r="N27" s="43">
        <f t="shared" si="28"/>
        <v>3</v>
      </c>
      <c r="O27" s="47">
        <v>149</v>
      </c>
      <c r="P27" s="47">
        <v>1</v>
      </c>
      <c r="Q27" s="47">
        <v>2</v>
      </c>
      <c r="R27" s="47">
        <f t="shared" si="27"/>
        <v>11</v>
      </c>
      <c r="S27" s="47">
        <v>217</v>
      </c>
      <c r="T27" s="47">
        <v>3</v>
      </c>
      <c r="U27" s="47">
        <v>8</v>
      </c>
      <c r="V27" s="54">
        <v>-13.373637446184848</v>
      </c>
    </row>
    <row r="28" spans="1:22" ht="15" customHeight="1" x14ac:dyDescent="0.2">
      <c r="A28" s="5" t="s">
        <v>10</v>
      </c>
      <c r="B28" s="40">
        <f t="shared" si="23"/>
        <v>-2</v>
      </c>
      <c r="C28" s="40">
        <v>7</v>
      </c>
      <c r="D28" s="40">
        <f t="shared" si="24"/>
        <v>-59</v>
      </c>
      <c r="E28" s="40">
        <f t="shared" si="25"/>
        <v>-3</v>
      </c>
      <c r="F28" s="40">
        <v>3</v>
      </c>
      <c r="G28" s="40">
        <v>14</v>
      </c>
      <c r="H28" s="40">
        <v>6</v>
      </c>
      <c r="I28" s="40">
        <v>56</v>
      </c>
      <c r="J28" s="61">
        <f t="shared" si="3"/>
        <v>-13.234227701232777</v>
      </c>
      <c r="K28" s="61">
        <v>13.234227701232777</v>
      </c>
      <c r="L28" s="61">
        <v>26.468455402465555</v>
      </c>
      <c r="M28" s="40">
        <f t="shared" si="26"/>
        <v>1</v>
      </c>
      <c r="N28" s="40">
        <f t="shared" si="28"/>
        <v>3</v>
      </c>
      <c r="O28" s="40">
        <v>56</v>
      </c>
      <c r="P28" s="40">
        <v>1</v>
      </c>
      <c r="Q28" s="40">
        <v>2</v>
      </c>
      <c r="R28" s="40">
        <f t="shared" si="27"/>
        <v>2</v>
      </c>
      <c r="S28" s="40">
        <v>73</v>
      </c>
      <c r="T28" s="40">
        <v>0</v>
      </c>
      <c r="U28" s="40">
        <v>2</v>
      </c>
      <c r="V28" s="48">
        <v>4.4114092337442585</v>
      </c>
    </row>
    <row r="29" spans="1:22" ht="15" customHeight="1" x14ac:dyDescent="0.2">
      <c r="A29" s="3" t="s">
        <v>9</v>
      </c>
      <c r="B29" s="42">
        <f t="shared" si="23"/>
        <v>-6</v>
      </c>
      <c r="C29" s="42">
        <v>-1</v>
      </c>
      <c r="D29" s="42">
        <f t="shared" si="24"/>
        <v>-61</v>
      </c>
      <c r="E29" s="42">
        <f>F29-H29</f>
        <v>-4</v>
      </c>
      <c r="F29" s="42">
        <v>9</v>
      </c>
      <c r="G29" s="42">
        <v>66</v>
      </c>
      <c r="H29" s="42">
        <v>13</v>
      </c>
      <c r="I29" s="42">
        <v>150</v>
      </c>
      <c r="J29" s="62">
        <f t="shared" si="3"/>
        <v>-6.4382413899545785</v>
      </c>
      <c r="K29" s="62">
        <v>14.486043127397805</v>
      </c>
      <c r="L29" s="62">
        <v>20.924284517352383</v>
      </c>
      <c r="M29" s="42">
        <f t="shared" si="26"/>
        <v>-2</v>
      </c>
      <c r="N29" s="42">
        <f t="shared" si="28"/>
        <v>16</v>
      </c>
      <c r="O29" s="42">
        <v>268</v>
      </c>
      <c r="P29" s="42">
        <v>6</v>
      </c>
      <c r="Q29" s="42">
        <v>10</v>
      </c>
      <c r="R29" s="42">
        <f t="shared" si="27"/>
        <v>18</v>
      </c>
      <c r="S29" s="42">
        <v>245</v>
      </c>
      <c r="T29" s="42">
        <v>8</v>
      </c>
      <c r="U29" s="42">
        <v>10</v>
      </c>
      <c r="V29" s="49">
        <v>-3.2191206949772919</v>
      </c>
    </row>
    <row r="30" spans="1:22" ht="15" customHeight="1" x14ac:dyDescent="0.2">
      <c r="A30" s="3" t="s">
        <v>8</v>
      </c>
      <c r="B30" s="42">
        <f t="shared" si="23"/>
        <v>-15</v>
      </c>
      <c r="C30" s="42">
        <v>-6</v>
      </c>
      <c r="D30" s="42">
        <f t="shared" si="24"/>
        <v>-128</v>
      </c>
      <c r="E30" s="42">
        <f t="shared" si="25"/>
        <v>-11</v>
      </c>
      <c r="F30" s="42">
        <v>8</v>
      </c>
      <c r="G30" s="42">
        <v>63</v>
      </c>
      <c r="H30" s="42">
        <v>19</v>
      </c>
      <c r="I30" s="42">
        <v>127</v>
      </c>
      <c r="J30" s="62">
        <f t="shared" si="3"/>
        <v>-17.978685294644453</v>
      </c>
      <c r="K30" s="62">
        <v>13.07540748701415</v>
      </c>
      <c r="L30" s="62">
        <v>31.054092781658603</v>
      </c>
      <c r="M30" s="42">
        <f t="shared" si="26"/>
        <v>-4</v>
      </c>
      <c r="N30" s="42">
        <f t="shared" si="28"/>
        <v>10</v>
      </c>
      <c r="O30" s="42">
        <v>153</v>
      </c>
      <c r="P30" s="42">
        <v>8</v>
      </c>
      <c r="Q30" s="42">
        <v>2</v>
      </c>
      <c r="R30" s="42">
        <f t="shared" si="27"/>
        <v>14</v>
      </c>
      <c r="S30" s="42">
        <v>217</v>
      </c>
      <c r="T30" s="42">
        <v>8</v>
      </c>
      <c r="U30" s="42">
        <v>6</v>
      </c>
      <c r="V30" s="49">
        <v>-6.5377037435070768</v>
      </c>
    </row>
    <row r="31" spans="1:22" ht="15" customHeight="1" x14ac:dyDescent="0.2">
      <c r="A31" s="1" t="s">
        <v>7</v>
      </c>
      <c r="B31" s="43">
        <f t="shared" si="23"/>
        <v>-5</v>
      </c>
      <c r="C31" s="43">
        <v>15</v>
      </c>
      <c r="D31" s="43">
        <f t="shared" si="24"/>
        <v>-112</v>
      </c>
      <c r="E31" s="43">
        <f t="shared" si="25"/>
        <v>-2</v>
      </c>
      <c r="F31" s="43">
        <v>3</v>
      </c>
      <c r="G31" s="43">
        <v>43</v>
      </c>
      <c r="H31" s="43">
        <v>5</v>
      </c>
      <c r="I31" s="43">
        <v>115</v>
      </c>
      <c r="J31" s="63">
        <f t="shared" si="3"/>
        <v>-3.6558493589743577</v>
      </c>
      <c r="K31" s="63">
        <v>5.4837740384615383</v>
      </c>
      <c r="L31" s="63">
        <v>9.139623397435896</v>
      </c>
      <c r="M31" s="43">
        <f t="shared" si="26"/>
        <v>-3</v>
      </c>
      <c r="N31" s="43">
        <f t="shared" si="28"/>
        <v>14</v>
      </c>
      <c r="O31" s="43">
        <v>170</v>
      </c>
      <c r="P31" s="43">
        <v>6</v>
      </c>
      <c r="Q31" s="43">
        <v>8</v>
      </c>
      <c r="R31" s="43">
        <f t="shared" si="27"/>
        <v>17</v>
      </c>
      <c r="S31" s="43">
        <v>210</v>
      </c>
      <c r="T31" s="43">
        <v>6</v>
      </c>
      <c r="U31" s="43">
        <v>11</v>
      </c>
      <c r="V31" s="53">
        <v>-5.483774038461533</v>
      </c>
    </row>
    <row r="32" spans="1:22" ht="15" customHeight="1" x14ac:dyDescent="0.2">
      <c r="A32" s="5" t="s">
        <v>6</v>
      </c>
      <c r="B32" s="40">
        <f t="shared" si="23"/>
        <v>4</v>
      </c>
      <c r="C32" s="40">
        <v>2</v>
      </c>
      <c r="D32" s="40">
        <f t="shared" si="24"/>
        <v>13</v>
      </c>
      <c r="E32" s="40">
        <f t="shared" si="25"/>
        <v>0</v>
      </c>
      <c r="F32" s="40">
        <v>1</v>
      </c>
      <c r="G32" s="40">
        <v>13</v>
      </c>
      <c r="H32" s="40">
        <v>1</v>
      </c>
      <c r="I32" s="40">
        <v>23</v>
      </c>
      <c r="J32" s="61">
        <f t="shared" si="3"/>
        <v>0</v>
      </c>
      <c r="K32" s="61">
        <v>7.347020933977455</v>
      </c>
      <c r="L32" s="61">
        <v>7.347020933977455</v>
      </c>
      <c r="M32" s="40">
        <f t="shared" si="26"/>
        <v>4</v>
      </c>
      <c r="N32" s="40">
        <f t="shared" si="28"/>
        <v>12</v>
      </c>
      <c r="O32" s="41">
        <v>87</v>
      </c>
      <c r="P32" s="41">
        <v>4</v>
      </c>
      <c r="Q32" s="41">
        <v>8</v>
      </c>
      <c r="R32" s="41">
        <f t="shared" si="27"/>
        <v>8</v>
      </c>
      <c r="S32" s="41">
        <v>64</v>
      </c>
      <c r="T32" s="41">
        <v>1</v>
      </c>
      <c r="U32" s="41">
        <v>7</v>
      </c>
      <c r="V32" s="52">
        <v>29.388083735909838</v>
      </c>
    </row>
    <row r="33" spans="1:22" ht="15" customHeight="1" x14ac:dyDescent="0.2">
      <c r="A33" s="3" t="s">
        <v>5</v>
      </c>
      <c r="B33" s="42">
        <f t="shared" si="23"/>
        <v>8</v>
      </c>
      <c r="C33" s="42">
        <v>20</v>
      </c>
      <c r="D33" s="42">
        <f t="shared" si="24"/>
        <v>-131</v>
      </c>
      <c r="E33" s="42">
        <f t="shared" si="25"/>
        <v>-4</v>
      </c>
      <c r="F33" s="42">
        <v>2</v>
      </c>
      <c r="G33" s="42">
        <v>26</v>
      </c>
      <c r="H33" s="42">
        <v>6</v>
      </c>
      <c r="I33" s="42">
        <v>133</v>
      </c>
      <c r="J33" s="62">
        <f t="shared" si="3"/>
        <v>-6.8650961583674226</v>
      </c>
      <c r="K33" s="62">
        <v>3.4325480791837117</v>
      </c>
      <c r="L33" s="62">
        <v>10.297644237551134</v>
      </c>
      <c r="M33" s="42">
        <f t="shared" si="26"/>
        <v>12</v>
      </c>
      <c r="N33" s="42">
        <f t="shared" si="28"/>
        <v>16</v>
      </c>
      <c r="O33" s="42">
        <v>209</v>
      </c>
      <c r="P33" s="42">
        <v>7</v>
      </c>
      <c r="Q33" s="42">
        <v>9</v>
      </c>
      <c r="R33" s="42">
        <f t="shared" si="27"/>
        <v>4</v>
      </c>
      <c r="S33" s="42">
        <v>233</v>
      </c>
      <c r="T33" s="42">
        <v>3</v>
      </c>
      <c r="U33" s="42">
        <v>1</v>
      </c>
      <c r="V33" s="49">
        <v>20.595288475102272</v>
      </c>
    </row>
    <row r="34" spans="1:22" ht="15" customHeight="1" x14ac:dyDescent="0.2">
      <c r="A34" s="3" t="s">
        <v>4</v>
      </c>
      <c r="B34" s="42">
        <f t="shared" si="23"/>
        <v>5</v>
      </c>
      <c r="C34" s="42">
        <v>5</v>
      </c>
      <c r="D34" s="42">
        <f t="shared" si="24"/>
        <v>-50</v>
      </c>
      <c r="E34" s="42">
        <f t="shared" si="25"/>
        <v>-3</v>
      </c>
      <c r="F34" s="42">
        <v>2</v>
      </c>
      <c r="G34" s="42">
        <v>30</v>
      </c>
      <c r="H34" s="42">
        <v>5</v>
      </c>
      <c r="I34" s="42">
        <v>72</v>
      </c>
      <c r="J34" s="62">
        <f t="shared" si="3"/>
        <v>-7.5475599669148048</v>
      </c>
      <c r="K34" s="62">
        <v>5.0317066446098702</v>
      </c>
      <c r="L34" s="62">
        <v>12.579266611524675</v>
      </c>
      <c r="M34" s="42">
        <f t="shared" si="26"/>
        <v>8</v>
      </c>
      <c r="N34" s="42">
        <f t="shared" si="28"/>
        <v>14</v>
      </c>
      <c r="O34" s="42">
        <v>145</v>
      </c>
      <c r="P34" s="42">
        <v>2</v>
      </c>
      <c r="Q34" s="42">
        <v>12</v>
      </c>
      <c r="R34" s="42">
        <f t="shared" si="27"/>
        <v>6</v>
      </c>
      <c r="S34" s="42">
        <v>153</v>
      </c>
      <c r="T34" s="42">
        <v>3</v>
      </c>
      <c r="U34" s="42">
        <v>3</v>
      </c>
      <c r="V34" s="49">
        <v>20.126826578439481</v>
      </c>
    </row>
    <row r="35" spans="1:22" ht="15" customHeight="1" x14ac:dyDescent="0.2">
      <c r="A35" s="1" t="s">
        <v>3</v>
      </c>
      <c r="B35" s="43">
        <f t="shared" si="23"/>
        <v>-3</v>
      </c>
      <c r="C35" s="43">
        <v>-4</v>
      </c>
      <c r="D35" s="43">
        <f t="shared" si="24"/>
        <v>-98</v>
      </c>
      <c r="E35" s="43">
        <f t="shared" si="25"/>
        <v>-9</v>
      </c>
      <c r="F35" s="43">
        <v>1</v>
      </c>
      <c r="G35" s="43">
        <v>30</v>
      </c>
      <c r="H35" s="43">
        <v>10</v>
      </c>
      <c r="I35" s="43">
        <v>101</v>
      </c>
      <c r="J35" s="63">
        <f t="shared" si="3"/>
        <v>-22.305968629048685</v>
      </c>
      <c r="K35" s="63">
        <v>2.478440958783187</v>
      </c>
      <c r="L35" s="63">
        <v>24.78440958783187</v>
      </c>
      <c r="M35" s="43">
        <f>N35-R35</f>
        <v>6</v>
      </c>
      <c r="N35" s="43">
        <f t="shared" si="28"/>
        <v>10</v>
      </c>
      <c r="O35" s="47">
        <v>127</v>
      </c>
      <c r="P35" s="47">
        <v>5</v>
      </c>
      <c r="Q35" s="47">
        <v>5</v>
      </c>
      <c r="R35" s="47">
        <f t="shared" si="27"/>
        <v>4</v>
      </c>
      <c r="S35" s="47">
        <v>154</v>
      </c>
      <c r="T35" s="47">
        <v>1</v>
      </c>
      <c r="U35" s="47">
        <v>3</v>
      </c>
      <c r="V35" s="54">
        <v>14.870645752699122</v>
      </c>
    </row>
    <row r="36" spans="1:22" ht="15" customHeight="1" x14ac:dyDescent="0.2">
      <c r="A36" s="5" t="s">
        <v>2</v>
      </c>
      <c r="B36" s="40">
        <f t="shared" si="23"/>
        <v>-8</v>
      </c>
      <c r="C36" s="40">
        <v>5</v>
      </c>
      <c r="D36" s="40">
        <f t="shared" si="24"/>
        <v>-65</v>
      </c>
      <c r="E36" s="40">
        <f t="shared" si="25"/>
        <v>-6</v>
      </c>
      <c r="F36" s="40">
        <v>0</v>
      </c>
      <c r="G36" s="40">
        <v>6</v>
      </c>
      <c r="H36" s="40">
        <v>6</v>
      </c>
      <c r="I36" s="40">
        <v>59</v>
      </c>
      <c r="J36" s="61">
        <f t="shared" si="3"/>
        <v>-39.037433155080215</v>
      </c>
      <c r="K36" s="61">
        <v>0</v>
      </c>
      <c r="L36" s="61">
        <v>39.037433155080215</v>
      </c>
      <c r="M36" s="40">
        <f t="shared" si="26"/>
        <v>-2</v>
      </c>
      <c r="N36" s="40">
        <f t="shared" si="28"/>
        <v>1</v>
      </c>
      <c r="O36" s="40">
        <v>41</v>
      </c>
      <c r="P36" s="40">
        <v>0</v>
      </c>
      <c r="Q36" s="40">
        <v>1</v>
      </c>
      <c r="R36" s="40">
        <f t="shared" si="27"/>
        <v>3</v>
      </c>
      <c r="S36" s="40">
        <v>53</v>
      </c>
      <c r="T36" s="40">
        <v>1</v>
      </c>
      <c r="U36" s="40">
        <v>2</v>
      </c>
      <c r="V36" s="48">
        <v>-13.012477718360072</v>
      </c>
    </row>
    <row r="37" spans="1:22" ht="15" customHeight="1" x14ac:dyDescent="0.2">
      <c r="A37" s="3" t="s">
        <v>1</v>
      </c>
      <c r="B37" s="42">
        <f t="shared" si="23"/>
        <v>-9</v>
      </c>
      <c r="C37" s="42">
        <v>-4</v>
      </c>
      <c r="D37" s="42">
        <f t="shared" si="24"/>
        <v>-23</v>
      </c>
      <c r="E37" s="42">
        <f t="shared" si="25"/>
        <v>-5</v>
      </c>
      <c r="F37" s="42">
        <v>0</v>
      </c>
      <c r="G37" s="42">
        <v>5</v>
      </c>
      <c r="H37" s="42">
        <v>5</v>
      </c>
      <c r="I37" s="42">
        <v>34</v>
      </c>
      <c r="J37" s="62">
        <f t="shared" si="3"/>
        <v>-48.280423280423278</v>
      </c>
      <c r="K37" s="62">
        <v>0</v>
      </c>
      <c r="L37" s="62">
        <v>48.280423280423278</v>
      </c>
      <c r="M37" s="42">
        <f t="shared" si="26"/>
        <v>-4</v>
      </c>
      <c r="N37" s="42">
        <f t="shared" si="28"/>
        <v>1</v>
      </c>
      <c r="O37" s="42">
        <v>55</v>
      </c>
      <c r="P37" s="42">
        <v>0</v>
      </c>
      <c r="Q37" s="42">
        <v>1</v>
      </c>
      <c r="R37" s="42">
        <f t="shared" si="27"/>
        <v>5</v>
      </c>
      <c r="S37" s="42">
        <v>49</v>
      </c>
      <c r="T37" s="42">
        <v>5</v>
      </c>
      <c r="U37" s="42">
        <v>0</v>
      </c>
      <c r="V37" s="49">
        <v>-38.62433862433862</v>
      </c>
    </row>
    <row r="38" spans="1:22" ht="15" customHeight="1" x14ac:dyDescent="0.2">
      <c r="A38" s="1" t="s">
        <v>0</v>
      </c>
      <c r="B38" s="43">
        <f t="shared" si="23"/>
        <v>-2</v>
      </c>
      <c r="C38" s="43">
        <v>-5</v>
      </c>
      <c r="D38" s="43">
        <f t="shared" si="24"/>
        <v>-28</v>
      </c>
      <c r="E38" s="43">
        <f t="shared" si="25"/>
        <v>-3</v>
      </c>
      <c r="F38" s="43">
        <v>1</v>
      </c>
      <c r="G38" s="43">
        <v>7</v>
      </c>
      <c r="H38" s="43">
        <v>4</v>
      </c>
      <c r="I38" s="43">
        <v>28</v>
      </c>
      <c r="J38" s="63">
        <f t="shared" si="3"/>
        <v>-31.303602058319036</v>
      </c>
      <c r="K38" s="63">
        <v>10.434534019439679</v>
      </c>
      <c r="L38" s="63">
        <v>41.738136077758718</v>
      </c>
      <c r="M38" s="43">
        <f t="shared" si="26"/>
        <v>1</v>
      </c>
      <c r="N38" s="43">
        <f t="shared" si="28"/>
        <v>2</v>
      </c>
      <c r="O38" s="43">
        <v>26</v>
      </c>
      <c r="P38" s="43">
        <v>1</v>
      </c>
      <c r="Q38" s="43">
        <v>1</v>
      </c>
      <c r="R38" s="43">
        <f t="shared" si="27"/>
        <v>1</v>
      </c>
      <c r="S38" s="43">
        <v>33</v>
      </c>
      <c r="T38" s="43">
        <v>1</v>
      </c>
      <c r="U38" s="43">
        <v>0</v>
      </c>
      <c r="V38" s="53">
        <v>10.434534019439679</v>
      </c>
    </row>
    <row r="39" spans="1:22" x14ac:dyDescent="0.2">
      <c r="A39" s="60" t="s">
        <v>59</v>
      </c>
    </row>
    <row r="40" spans="1:22" x14ac:dyDescent="0.2">
      <c r="A40" s="60" t="s">
        <v>60</v>
      </c>
    </row>
    <row r="41" spans="1:22" x14ac:dyDescent="0.2">
      <c r="A41" s="60" t="s">
        <v>61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70" zoomScaleNormal="100" zoomScaleSheetLayoutView="70" workbookViewId="0"/>
  </sheetViews>
  <sheetFormatPr defaultRowHeight="13" x14ac:dyDescent="0.2"/>
  <cols>
    <col min="1" max="2" width="8.6328125" customWidth="1"/>
    <col min="3" max="21" width="6.6328125" customWidth="1"/>
    <col min="22" max="22" width="11.7265625" customWidth="1"/>
  </cols>
  <sheetData>
    <row r="2" spans="1:22" x14ac:dyDescent="0.2">
      <c r="A2" t="s">
        <v>62</v>
      </c>
      <c r="C2" s="16"/>
      <c r="D2" s="16"/>
    </row>
    <row r="3" spans="1:22" x14ac:dyDescent="0.2">
      <c r="C3" s="16"/>
      <c r="D3" s="16"/>
    </row>
    <row r="4" spans="1:22" x14ac:dyDescent="0.2">
      <c r="A4" t="s">
        <v>51</v>
      </c>
      <c r="C4" s="16"/>
      <c r="D4" s="16"/>
    </row>
    <row r="5" spans="1:22" ht="13.5" customHeight="1" x14ac:dyDescent="0.2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2">
      <c r="A6" s="81"/>
      <c r="B6" s="25"/>
      <c r="C6" s="83" t="s">
        <v>38</v>
      </c>
      <c r="D6" s="83" t="s">
        <v>37</v>
      </c>
      <c r="E6" s="25"/>
      <c r="F6" s="25"/>
      <c r="G6" s="74" t="s">
        <v>53</v>
      </c>
      <c r="H6" s="33"/>
      <c r="I6" s="74" t="s">
        <v>53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2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53</v>
      </c>
      <c r="P7" s="74" t="s">
        <v>31</v>
      </c>
      <c r="Q7" s="32" t="s">
        <v>30</v>
      </c>
      <c r="R7" s="28" t="s">
        <v>32</v>
      </c>
      <c r="S7" s="74" t="s">
        <v>53</v>
      </c>
      <c r="T7" s="75" t="s">
        <v>31</v>
      </c>
      <c r="U7" s="30" t="s">
        <v>49</v>
      </c>
      <c r="V7" s="74" t="s">
        <v>50</v>
      </c>
    </row>
    <row r="8" spans="1:22" x14ac:dyDescent="0.2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2">
      <c r="A9" s="8" t="s">
        <v>29</v>
      </c>
      <c r="B9" s="34">
        <f t="shared" ref="B9:I9" si="0">B10+B11</f>
        <v>-192</v>
      </c>
      <c r="C9" s="34">
        <f t="shared" si="0"/>
        <v>16</v>
      </c>
      <c r="D9" s="34">
        <f t="shared" si="0"/>
        <v>-2797</v>
      </c>
      <c r="E9" s="34">
        <f t="shared" si="0"/>
        <v>-198</v>
      </c>
      <c r="F9" s="34">
        <f t="shared" si="0"/>
        <v>158</v>
      </c>
      <c r="G9" s="34">
        <f t="shared" si="0"/>
        <v>1826</v>
      </c>
      <c r="H9" s="34">
        <f t="shared" si="0"/>
        <v>356</v>
      </c>
      <c r="I9" s="34">
        <f t="shared" si="0"/>
        <v>4077</v>
      </c>
      <c r="J9" s="51">
        <f>K9-L9</f>
        <v>-8.5066863472804393</v>
      </c>
      <c r="K9" s="51">
        <v>6.7881638528803494</v>
      </c>
      <c r="L9" s="51">
        <v>15.29485020016079</v>
      </c>
      <c r="M9" s="34">
        <f t="shared" ref="M9:U9" si="1">M10+M11</f>
        <v>6</v>
      </c>
      <c r="N9" s="34">
        <f t="shared" si="1"/>
        <v>490</v>
      </c>
      <c r="O9" s="34">
        <f t="shared" si="1"/>
        <v>7239</v>
      </c>
      <c r="P9" s="34">
        <f t="shared" si="1"/>
        <v>269</v>
      </c>
      <c r="Q9" s="34">
        <f t="shared" si="1"/>
        <v>221</v>
      </c>
      <c r="R9" s="34">
        <f>R10+R11</f>
        <v>484</v>
      </c>
      <c r="S9" s="34">
        <f t="shared" si="1"/>
        <v>7785</v>
      </c>
      <c r="T9" s="34">
        <f t="shared" si="1"/>
        <v>263</v>
      </c>
      <c r="U9" s="34">
        <f t="shared" si="1"/>
        <v>221</v>
      </c>
      <c r="V9" s="51">
        <v>0.25777837416001503</v>
      </c>
    </row>
    <row r="10" spans="1:22" ht="15" customHeight="1" x14ac:dyDescent="0.2">
      <c r="A10" s="6" t="s">
        <v>28</v>
      </c>
      <c r="B10" s="35">
        <f t="shared" ref="B10:I10" si="2">B20+B21+B22+B23</f>
        <v>-139</v>
      </c>
      <c r="C10" s="35">
        <f t="shared" si="2"/>
        <v>-6</v>
      </c>
      <c r="D10" s="35">
        <f t="shared" si="2"/>
        <v>-1582</v>
      </c>
      <c r="E10" s="35">
        <f t="shared" si="2"/>
        <v>-125</v>
      </c>
      <c r="F10" s="35">
        <f t="shared" si="2"/>
        <v>130</v>
      </c>
      <c r="G10" s="35">
        <f t="shared" si="2"/>
        <v>1421</v>
      </c>
      <c r="H10" s="35">
        <f t="shared" si="2"/>
        <v>255</v>
      </c>
      <c r="I10" s="35">
        <f t="shared" si="2"/>
        <v>2776</v>
      </c>
      <c r="J10" s="48">
        <f t="shared" ref="J10:J38" si="3">K10-L10</f>
        <v>-7.1388895408422739</v>
      </c>
      <c r="K10" s="48">
        <v>7.4244451224759613</v>
      </c>
      <c r="L10" s="48">
        <v>14.563334663318235</v>
      </c>
      <c r="M10" s="35">
        <f t="shared" ref="M10:U10" si="4">M20+M21+M22+M23</f>
        <v>-14</v>
      </c>
      <c r="N10" s="35">
        <f t="shared" si="4"/>
        <v>329</v>
      </c>
      <c r="O10" s="35">
        <f t="shared" si="4"/>
        <v>5440</v>
      </c>
      <c r="P10" s="35">
        <f t="shared" si="4"/>
        <v>209</v>
      </c>
      <c r="Q10" s="35">
        <f t="shared" si="4"/>
        <v>120</v>
      </c>
      <c r="R10" s="35">
        <f t="shared" si="4"/>
        <v>343</v>
      </c>
      <c r="S10" s="35">
        <f t="shared" si="4"/>
        <v>5667</v>
      </c>
      <c r="T10" s="35">
        <f t="shared" si="4"/>
        <v>207</v>
      </c>
      <c r="U10" s="35">
        <f t="shared" si="4"/>
        <v>136</v>
      </c>
      <c r="V10" s="48">
        <v>-0.79955562857433549</v>
      </c>
    </row>
    <row r="11" spans="1:22" ht="15" customHeight="1" x14ac:dyDescent="0.2">
      <c r="A11" s="2" t="s">
        <v>27</v>
      </c>
      <c r="B11" s="36">
        <f t="shared" ref="B11:I11" si="5">B12+B13+B14+B15+B16</f>
        <v>-53</v>
      </c>
      <c r="C11" s="36">
        <f t="shared" si="5"/>
        <v>22</v>
      </c>
      <c r="D11" s="36">
        <f t="shared" si="5"/>
        <v>-1215</v>
      </c>
      <c r="E11" s="36">
        <f t="shared" si="5"/>
        <v>-73</v>
      </c>
      <c r="F11" s="36">
        <f t="shared" si="5"/>
        <v>28</v>
      </c>
      <c r="G11" s="36">
        <f t="shared" si="5"/>
        <v>405</v>
      </c>
      <c r="H11" s="36">
        <f t="shared" si="5"/>
        <v>101</v>
      </c>
      <c r="I11" s="36">
        <f t="shared" si="5"/>
        <v>1301</v>
      </c>
      <c r="J11" s="53">
        <f t="shared" si="3"/>
        <v>-12.660242704146114</v>
      </c>
      <c r="K11" s="53">
        <v>4.8559835029601546</v>
      </c>
      <c r="L11" s="53">
        <v>17.516226207106268</v>
      </c>
      <c r="M11" s="36">
        <f t="shared" ref="M11:U11" si="6">M12+M13+M14+M15+M16</f>
        <v>20</v>
      </c>
      <c r="N11" s="36">
        <f t="shared" si="6"/>
        <v>161</v>
      </c>
      <c r="O11" s="36">
        <f t="shared" si="6"/>
        <v>1799</v>
      </c>
      <c r="P11" s="36">
        <f t="shared" si="6"/>
        <v>60</v>
      </c>
      <c r="Q11" s="36">
        <f t="shared" si="6"/>
        <v>101</v>
      </c>
      <c r="R11" s="36">
        <f t="shared" si="6"/>
        <v>141</v>
      </c>
      <c r="S11" s="36">
        <f t="shared" si="6"/>
        <v>2118</v>
      </c>
      <c r="T11" s="36">
        <f t="shared" si="6"/>
        <v>56</v>
      </c>
      <c r="U11" s="36">
        <f t="shared" si="6"/>
        <v>85</v>
      </c>
      <c r="V11" s="53">
        <v>3.4685596449715383</v>
      </c>
    </row>
    <row r="12" spans="1:22" ht="15" customHeight="1" x14ac:dyDescent="0.2">
      <c r="A12" s="6" t="s">
        <v>26</v>
      </c>
      <c r="B12" s="35">
        <f t="shared" ref="B12:I12" si="7">B24</f>
        <v>-15</v>
      </c>
      <c r="C12" s="35">
        <f t="shared" si="7"/>
        <v>-5</v>
      </c>
      <c r="D12" s="35">
        <f t="shared" si="7"/>
        <v>-96</v>
      </c>
      <c r="E12" s="35">
        <f t="shared" si="7"/>
        <v>-5</v>
      </c>
      <c r="F12" s="35">
        <f t="shared" si="7"/>
        <v>2</v>
      </c>
      <c r="G12" s="35">
        <f t="shared" si="7"/>
        <v>33</v>
      </c>
      <c r="H12" s="35">
        <f t="shared" si="7"/>
        <v>7</v>
      </c>
      <c r="I12" s="35">
        <f t="shared" si="7"/>
        <v>91</v>
      </c>
      <c r="J12" s="48">
        <f t="shared" si="3"/>
        <v>-11.1846540417969</v>
      </c>
      <c r="K12" s="48">
        <v>4.473861616718759</v>
      </c>
      <c r="L12" s="48">
        <v>15.658515658515659</v>
      </c>
      <c r="M12" s="35">
        <f t="shared" ref="M12:U12" si="8">M24</f>
        <v>-10</v>
      </c>
      <c r="N12" s="35">
        <f t="shared" si="8"/>
        <v>10</v>
      </c>
      <c r="O12" s="35">
        <f t="shared" si="8"/>
        <v>129</v>
      </c>
      <c r="P12" s="35">
        <f t="shared" si="8"/>
        <v>4</v>
      </c>
      <c r="Q12" s="35">
        <f t="shared" si="8"/>
        <v>6</v>
      </c>
      <c r="R12" s="35">
        <f t="shared" si="8"/>
        <v>20</v>
      </c>
      <c r="S12" s="35">
        <f t="shared" si="8"/>
        <v>167</v>
      </c>
      <c r="T12" s="35">
        <f t="shared" si="8"/>
        <v>17</v>
      </c>
      <c r="U12" s="35">
        <f t="shared" si="8"/>
        <v>3</v>
      </c>
      <c r="V12" s="48">
        <v>-22.369308083593797</v>
      </c>
    </row>
    <row r="13" spans="1:22" ht="15" customHeight="1" x14ac:dyDescent="0.2">
      <c r="A13" s="4" t="s">
        <v>25</v>
      </c>
      <c r="B13" s="37">
        <f t="shared" ref="B13:I13" si="9">B25+B26+B27</f>
        <v>-26</v>
      </c>
      <c r="C13" s="37">
        <f t="shared" si="9"/>
        <v>-10</v>
      </c>
      <c r="D13" s="37">
        <f t="shared" si="9"/>
        <v>-280</v>
      </c>
      <c r="E13" s="37">
        <f t="shared" si="9"/>
        <v>-21</v>
      </c>
      <c r="F13" s="37">
        <f t="shared" si="9"/>
        <v>4</v>
      </c>
      <c r="G13" s="37">
        <f t="shared" si="9"/>
        <v>69</v>
      </c>
      <c r="H13" s="37">
        <f t="shared" si="9"/>
        <v>25</v>
      </c>
      <c r="I13" s="37">
        <f t="shared" si="9"/>
        <v>255</v>
      </c>
      <c r="J13" s="49">
        <f t="shared" si="3"/>
        <v>-20.170521828372937</v>
      </c>
      <c r="K13" s="49">
        <v>3.8420041577853214</v>
      </c>
      <c r="L13" s="49">
        <v>24.012525986158259</v>
      </c>
      <c r="M13" s="37">
        <f t="shared" ref="M13:U13" si="10">M25+M26+M27</f>
        <v>-5</v>
      </c>
      <c r="N13" s="37">
        <f t="shared" si="10"/>
        <v>14</v>
      </c>
      <c r="O13" s="37">
        <f t="shared" si="10"/>
        <v>290</v>
      </c>
      <c r="P13" s="37">
        <f t="shared" si="10"/>
        <v>7</v>
      </c>
      <c r="Q13" s="37">
        <f t="shared" si="10"/>
        <v>7</v>
      </c>
      <c r="R13" s="37">
        <f t="shared" si="10"/>
        <v>19</v>
      </c>
      <c r="S13" s="37">
        <f t="shared" si="10"/>
        <v>384</v>
      </c>
      <c r="T13" s="37">
        <f t="shared" si="10"/>
        <v>2</v>
      </c>
      <c r="U13" s="37">
        <f t="shared" si="10"/>
        <v>17</v>
      </c>
      <c r="V13" s="49">
        <v>-4.8025051972316497</v>
      </c>
    </row>
    <row r="14" spans="1:22" ht="15" customHeight="1" x14ac:dyDescent="0.2">
      <c r="A14" s="4" t="s">
        <v>24</v>
      </c>
      <c r="B14" s="37">
        <f t="shared" ref="B14:I14" si="11">B28+B29+B30+B31</f>
        <v>-23</v>
      </c>
      <c r="C14" s="37">
        <f t="shared" si="11"/>
        <v>-13</v>
      </c>
      <c r="D14" s="37">
        <f t="shared" si="11"/>
        <v>-387</v>
      </c>
      <c r="E14" s="37">
        <f t="shared" si="11"/>
        <v>-24</v>
      </c>
      <c r="F14" s="37">
        <f t="shared" si="11"/>
        <v>12</v>
      </c>
      <c r="G14" s="37">
        <f t="shared" si="11"/>
        <v>171</v>
      </c>
      <c r="H14" s="37">
        <f t="shared" si="11"/>
        <v>36</v>
      </c>
      <c r="I14" s="37">
        <f t="shared" si="11"/>
        <v>472</v>
      </c>
      <c r="J14" s="49">
        <f t="shared" si="3"/>
        <v>-10.861882974370424</v>
      </c>
      <c r="K14" s="49">
        <v>5.4309414871852093</v>
      </c>
      <c r="L14" s="49">
        <v>16.292824461555632</v>
      </c>
      <c r="M14" s="37">
        <f t="shared" ref="M14:U14" si="12">M28+M29+M30+M31</f>
        <v>1</v>
      </c>
      <c r="N14" s="37">
        <f t="shared" si="12"/>
        <v>63</v>
      </c>
      <c r="O14" s="37">
        <f t="shared" si="12"/>
        <v>730</v>
      </c>
      <c r="P14" s="37">
        <f t="shared" si="12"/>
        <v>21</v>
      </c>
      <c r="Q14" s="37">
        <f t="shared" si="12"/>
        <v>42</v>
      </c>
      <c r="R14" s="37">
        <f t="shared" si="12"/>
        <v>62</v>
      </c>
      <c r="S14" s="37">
        <f t="shared" si="12"/>
        <v>816</v>
      </c>
      <c r="T14" s="37">
        <f t="shared" si="12"/>
        <v>27</v>
      </c>
      <c r="U14" s="37">
        <f t="shared" si="12"/>
        <v>35</v>
      </c>
      <c r="V14" s="49">
        <v>0.45257845726543522</v>
      </c>
    </row>
    <row r="15" spans="1:22" ht="15" customHeight="1" x14ac:dyDescent="0.2">
      <c r="A15" s="4" t="s">
        <v>23</v>
      </c>
      <c r="B15" s="37">
        <f t="shared" ref="B15:I15" si="13">B32+B33+B34+B35</f>
        <v>17</v>
      </c>
      <c r="C15" s="37">
        <f t="shared" si="13"/>
        <v>46</v>
      </c>
      <c r="D15" s="37">
        <f t="shared" si="13"/>
        <v>-342</v>
      </c>
      <c r="E15" s="37">
        <f t="shared" si="13"/>
        <v>-17</v>
      </c>
      <c r="F15" s="37">
        <f t="shared" si="13"/>
        <v>8</v>
      </c>
      <c r="G15" s="37">
        <f t="shared" si="13"/>
        <v>109</v>
      </c>
      <c r="H15" s="37">
        <f t="shared" si="13"/>
        <v>25</v>
      </c>
      <c r="I15" s="37">
        <f t="shared" si="13"/>
        <v>365</v>
      </c>
      <c r="J15" s="49">
        <f t="shared" si="3"/>
        <v>-10.219038208168644</v>
      </c>
      <c r="K15" s="49">
        <v>4.8089591567852432</v>
      </c>
      <c r="L15" s="49">
        <v>15.027997364953888</v>
      </c>
      <c r="M15" s="37">
        <f t="shared" ref="M15:U15" si="14">M32+M33+M34+M35</f>
        <v>34</v>
      </c>
      <c r="N15" s="37">
        <f t="shared" si="14"/>
        <v>70</v>
      </c>
      <c r="O15" s="37">
        <f t="shared" si="14"/>
        <v>536</v>
      </c>
      <c r="P15" s="37">
        <f t="shared" si="14"/>
        <v>27</v>
      </c>
      <c r="Q15" s="37">
        <f t="shared" si="14"/>
        <v>43</v>
      </c>
      <c r="R15" s="37">
        <f t="shared" si="14"/>
        <v>36</v>
      </c>
      <c r="S15" s="37">
        <f t="shared" si="14"/>
        <v>622</v>
      </c>
      <c r="T15" s="37">
        <f t="shared" si="14"/>
        <v>8</v>
      </c>
      <c r="U15" s="37">
        <f t="shared" si="14"/>
        <v>28</v>
      </c>
      <c r="V15" s="49">
        <v>20.438076416337292</v>
      </c>
    </row>
    <row r="16" spans="1:22" ht="15" customHeight="1" x14ac:dyDescent="0.2">
      <c r="A16" s="2" t="s">
        <v>22</v>
      </c>
      <c r="B16" s="36">
        <f t="shared" ref="B16:I16" si="15">B36+B37+B38</f>
        <v>-6</v>
      </c>
      <c r="C16" s="36">
        <f t="shared" si="15"/>
        <v>4</v>
      </c>
      <c r="D16" s="36">
        <f t="shared" si="15"/>
        <v>-110</v>
      </c>
      <c r="E16" s="36">
        <f t="shared" si="15"/>
        <v>-6</v>
      </c>
      <c r="F16" s="36">
        <f t="shared" si="15"/>
        <v>2</v>
      </c>
      <c r="G16" s="36">
        <f t="shared" si="15"/>
        <v>23</v>
      </c>
      <c r="H16" s="36">
        <f t="shared" si="15"/>
        <v>8</v>
      </c>
      <c r="I16" s="36">
        <f t="shared" si="15"/>
        <v>118</v>
      </c>
      <c r="J16" s="53">
        <f t="shared" si="3"/>
        <v>-14.82233502538071</v>
      </c>
      <c r="K16" s="53">
        <v>4.9407783417935702</v>
      </c>
      <c r="L16" s="53">
        <v>19.763113367174281</v>
      </c>
      <c r="M16" s="36">
        <f t="shared" ref="M16:U16" si="16">M36+M37+M38</f>
        <v>0</v>
      </c>
      <c r="N16" s="36">
        <f t="shared" si="16"/>
        <v>4</v>
      </c>
      <c r="O16" s="36">
        <f t="shared" si="16"/>
        <v>114</v>
      </c>
      <c r="P16" s="36">
        <f t="shared" si="16"/>
        <v>1</v>
      </c>
      <c r="Q16" s="36">
        <f t="shared" si="16"/>
        <v>3</v>
      </c>
      <c r="R16" s="36">
        <f t="shared" si="16"/>
        <v>4</v>
      </c>
      <c r="S16" s="36">
        <f t="shared" si="16"/>
        <v>129</v>
      </c>
      <c r="T16" s="36">
        <f t="shared" si="16"/>
        <v>2</v>
      </c>
      <c r="U16" s="36">
        <f t="shared" si="16"/>
        <v>2</v>
      </c>
      <c r="V16" s="53">
        <v>0</v>
      </c>
    </row>
    <row r="17" spans="1:22" ht="15" customHeight="1" x14ac:dyDescent="0.2">
      <c r="A17" s="6" t="s">
        <v>21</v>
      </c>
      <c r="B17" s="35">
        <f t="shared" ref="B17:I17" si="17">B12+B13+B20</f>
        <v>-110</v>
      </c>
      <c r="C17" s="35">
        <f t="shared" si="17"/>
        <v>-14</v>
      </c>
      <c r="D17" s="35">
        <f t="shared" si="17"/>
        <v>-1066</v>
      </c>
      <c r="E17" s="35">
        <f t="shared" si="17"/>
        <v>-79</v>
      </c>
      <c r="F17" s="35">
        <f t="shared" si="17"/>
        <v>62</v>
      </c>
      <c r="G17" s="35">
        <f t="shared" si="17"/>
        <v>726</v>
      </c>
      <c r="H17" s="35">
        <f t="shared" si="17"/>
        <v>141</v>
      </c>
      <c r="I17" s="35">
        <f t="shared" si="17"/>
        <v>1537</v>
      </c>
      <c r="J17" s="48">
        <f t="shared" si="3"/>
        <v>-8.4466980689913775</v>
      </c>
      <c r="K17" s="48">
        <v>6.629054180727409</v>
      </c>
      <c r="L17" s="48">
        <v>15.075752249718786</v>
      </c>
      <c r="M17" s="35">
        <f t="shared" ref="M17:U17" si="18">M12+M13+M20</f>
        <v>-31</v>
      </c>
      <c r="N17" s="35">
        <f t="shared" si="18"/>
        <v>129</v>
      </c>
      <c r="O17" s="35">
        <f t="shared" si="18"/>
        <v>2432</v>
      </c>
      <c r="P17" s="35">
        <f t="shared" si="18"/>
        <v>86</v>
      </c>
      <c r="Q17" s="35">
        <f t="shared" si="18"/>
        <v>43</v>
      </c>
      <c r="R17" s="35">
        <f t="shared" si="18"/>
        <v>160</v>
      </c>
      <c r="S17" s="35">
        <f t="shared" si="18"/>
        <v>2687</v>
      </c>
      <c r="T17" s="35">
        <f t="shared" si="18"/>
        <v>114</v>
      </c>
      <c r="U17" s="35">
        <f t="shared" si="18"/>
        <v>46</v>
      </c>
      <c r="V17" s="48">
        <v>-3.3145270903637041</v>
      </c>
    </row>
    <row r="18" spans="1:22" ht="15" customHeight="1" x14ac:dyDescent="0.2">
      <c r="A18" s="4" t="s">
        <v>20</v>
      </c>
      <c r="B18" s="37">
        <f t="shared" ref="B18:I18" si="19">B14+B22</f>
        <v>-65</v>
      </c>
      <c r="C18" s="37">
        <f t="shared" si="19"/>
        <v>-44</v>
      </c>
      <c r="D18" s="37">
        <f t="shared" si="19"/>
        <v>-738</v>
      </c>
      <c r="E18" s="37">
        <f t="shared" si="19"/>
        <v>-51</v>
      </c>
      <c r="F18" s="37">
        <f t="shared" si="19"/>
        <v>25</v>
      </c>
      <c r="G18" s="37">
        <f t="shared" si="19"/>
        <v>315</v>
      </c>
      <c r="H18" s="37">
        <f t="shared" si="19"/>
        <v>76</v>
      </c>
      <c r="I18" s="37">
        <f t="shared" si="19"/>
        <v>869</v>
      </c>
      <c r="J18" s="49">
        <f t="shared" si="3"/>
        <v>-12.223710649698594</v>
      </c>
      <c r="K18" s="49">
        <v>5.9920150243620558</v>
      </c>
      <c r="L18" s="49">
        <v>18.21572567406065</v>
      </c>
      <c r="M18" s="37">
        <f t="shared" ref="M18:U18" si="20">M14+M22</f>
        <v>-14</v>
      </c>
      <c r="N18" s="37">
        <f t="shared" si="20"/>
        <v>95</v>
      </c>
      <c r="O18" s="37">
        <f t="shared" si="20"/>
        <v>1340</v>
      </c>
      <c r="P18" s="37">
        <f t="shared" si="20"/>
        <v>35</v>
      </c>
      <c r="Q18" s="37">
        <f t="shared" si="20"/>
        <v>60</v>
      </c>
      <c r="R18" s="37">
        <f t="shared" si="20"/>
        <v>109</v>
      </c>
      <c r="S18" s="37">
        <f t="shared" si="20"/>
        <v>1524</v>
      </c>
      <c r="T18" s="37">
        <f t="shared" si="20"/>
        <v>46</v>
      </c>
      <c r="U18" s="37">
        <f t="shared" si="20"/>
        <v>63</v>
      </c>
      <c r="V18" s="49">
        <v>-3.3555284136427552</v>
      </c>
    </row>
    <row r="19" spans="1:22" ht="15" customHeight="1" x14ac:dyDescent="0.2">
      <c r="A19" s="2" t="s">
        <v>19</v>
      </c>
      <c r="B19" s="36">
        <f t="shared" ref="B19:I19" si="21">B15+B16+B21+B23</f>
        <v>-17</v>
      </c>
      <c r="C19" s="36">
        <f t="shared" si="21"/>
        <v>74</v>
      </c>
      <c r="D19" s="36">
        <f t="shared" si="21"/>
        <v>-993</v>
      </c>
      <c r="E19" s="36">
        <f t="shared" si="21"/>
        <v>-68</v>
      </c>
      <c r="F19" s="36">
        <f t="shared" si="21"/>
        <v>71</v>
      </c>
      <c r="G19" s="36">
        <f t="shared" si="21"/>
        <v>785</v>
      </c>
      <c r="H19" s="36">
        <f t="shared" si="21"/>
        <v>139</v>
      </c>
      <c r="I19" s="36">
        <f t="shared" si="21"/>
        <v>1671</v>
      </c>
      <c r="J19" s="53">
        <f t="shared" si="3"/>
        <v>-6.9737710906000192</v>
      </c>
      <c r="K19" s="53">
        <v>7.2814374622441385</v>
      </c>
      <c r="L19" s="53">
        <v>14.255208552844158</v>
      </c>
      <c r="M19" s="36">
        <f t="shared" ref="M19:U19" si="22">M15+M16+M21+M23</f>
        <v>51</v>
      </c>
      <c r="N19" s="36">
        <f t="shared" si="22"/>
        <v>266</v>
      </c>
      <c r="O19" s="36">
        <f t="shared" si="22"/>
        <v>3467</v>
      </c>
      <c r="P19" s="36">
        <f t="shared" si="22"/>
        <v>148</v>
      </c>
      <c r="Q19" s="36">
        <f t="shared" si="22"/>
        <v>118</v>
      </c>
      <c r="R19" s="36">
        <f t="shared" si="22"/>
        <v>215</v>
      </c>
      <c r="S19" s="36">
        <f t="shared" si="22"/>
        <v>3574</v>
      </c>
      <c r="T19" s="36">
        <f t="shared" si="22"/>
        <v>103</v>
      </c>
      <c r="U19" s="36">
        <f t="shared" si="22"/>
        <v>112</v>
      </c>
      <c r="V19" s="53">
        <v>5.2303283179500148</v>
      </c>
    </row>
    <row r="20" spans="1:22" ht="15" customHeight="1" x14ac:dyDescent="0.2">
      <c r="A20" s="5" t="s">
        <v>18</v>
      </c>
      <c r="B20" s="40">
        <f>E20+M20</f>
        <v>-69</v>
      </c>
      <c r="C20" s="40">
        <v>1</v>
      </c>
      <c r="D20" s="40">
        <f>G20-I20+O20-S20</f>
        <v>-690</v>
      </c>
      <c r="E20" s="40">
        <f>F20-H20</f>
        <v>-53</v>
      </c>
      <c r="F20" s="40">
        <v>56</v>
      </c>
      <c r="G20" s="40">
        <v>624</v>
      </c>
      <c r="H20" s="40">
        <v>109</v>
      </c>
      <c r="I20" s="40">
        <v>1191</v>
      </c>
      <c r="J20" s="61">
        <f t="shared" si="3"/>
        <v>-6.7390562186039054</v>
      </c>
      <c r="K20" s="61">
        <v>7.1205122309777122</v>
      </c>
      <c r="L20" s="61">
        <v>13.859568449581618</v>
      </c>
      <c r="M20" s="40">
        <f>N20-R20</f>
        <v>-16</v>
      </c>
      <c r="N20" s="40">
        <f>SUM(P20:Q20)</f>
        <v>105</v>
      </c>
      <c r="O20" s="41">
        <v>2013</v>
      </c>
      <c r="P20" s="41">
        <v>75</v>
      </c>
      <c r="Q20" s="41">
        <v>30</v>
      </c>
      <c r="R20" s="41">
        <f>SUM(T20:U20)</f>
        <v>121</v>
      </c>
      <c r="S20" s="41">
        <v>2136</v>
      </c>
      <c r="T20" s="41">
        <v>95</v>
      </c>
      <c r="U20" s="41">
        <v>26</v>
      </c>
      <c r="V20" s="52">
        <v>-2.034432065993629</v>
      </c>
    </row>
    <row r="21" spans="1:22" ht="15" customHeight="1" x14ac:dyDescent="0.2">
      <c r="A21" s="3" t="s">
        <v>17</v>
      </c>
      <c r="B21" s="42">
        <f t="shared" ref="B21:B38" si="23">E21+M21</f>
        <v>6</v>
      </c>
      <c r="C21" s="42">
        <v>48</v>
      </c>
      <c r="D21" s="42">
        <f t="shared" ref="D21:D38" si="24">G21-I21+O21-S21</f>
        <v>-386</v>
      </c>
      <c r="E21" s="42">
        <f t="shared" ref="E21:E38" si="25">F21-H21</f>
        <v>-29</v>
      </c>
      <c r="F21" s="42">
        <v>53</v>
      </c>
      <c r="G21" s="42">
        <v>559</v>
      </c>
      <c r="H21" s="42">
        <v>82</v>
      </c>
      <c r="I21" s="42">
        <v>960</v>
      </c>
      <c r="J21" s="62">
        <f t="shared" si="3"/>
        <v>-4.5902990090851947</v>
      </c>
      <c r="K21" s="62">
        <v>8.3891671545350057</v>
      </c>
      <c r="L21" s="62">
        <v>12.9794661636202</v>
      </c>
      <c r="M21" s="42">
        <f t="shared" ref="M21:M38" si="26">N21-R21</f>
        <v>35</v>
      </c>
      <c r="N21" s="42">
        <f>SUM(P21:Q21)</f>
        <v>158</v>
      </c>
      <c r="O21" s="42">
        <v>2256</v>
      </c>
      <c r="P21" s="42">
        <v>102</v>
      </c>
      <c r="Q21" s="42">
        <v>56</v>
      </c>
      <c r="R21" s="42">
        <f t="shared" ref="R21:R38" si="27">SUM(T21:U21)</f>
        <v>123</v>
      </c>
      <c r="S21" s="42">
        <v>2241</v>
      </c>
      <c r="T21" s="42">
        <v>67</v>
      </c>
      <c r="U21" s="42">
        <v>56</v>
      </c>
      <c r="V21" s="49">
        <v>5.540016045447647</v>
      </c>
    </row>
    <row r="22" spans="1:22" ht="15" customHeight="1" x14ac:dyDescent="0.2">
      <c r="A22" s="3" t="s">
        <v>16</v>
      </c>
      <c r="B22" s="42">
        <f t="shared" si="23"/>
        <v>-42</v>
      </c>
      <c r="C22" s="42">
        <v>-31</v>
      </c>
      <c r="D22" s="42">
        <f t="shared" si="24"/>
        <v>-351</v>
      </c>
      <c r="E22" s="42">
        <f t="shared" si="25"/>
        <v>-27</v>
      </c>
      <c r="F22" s="42">
        <v>13</v>
      </c>
      <c r="G22" s="42">
        <v>144</v>
      </c>
      <c r="H22" s="42">
        <v>40</v>
      </c>
      <c r="I22" s="42">
        <v>397</v>
      </c>
      <c r="J22" s="62">
        <f t="shared" si="3"/>
        <v>-13.756857489844633</v>
      </c>
      <c r="K22" s="62">
        <v>6.6236721247400094</v>
      </c>
      <c r="L22" s="62">
        <v>20.380529614584642</v>
      </c>
      <c r="M22" s="42">
        <f t="shared" si="26"/>
        <v>-15</v>
      </c>
      <c r="N22" s="42">
        <f t="shared" ref="N22:N38" si="28">SUM(P22:Q22)</f>
        <v>32</v>
      </c>
      <c r="O22" s="42">
        <v>610</v>
      </c>
      <c r="P22" s="42">
        <v>14</v>
      </c>
      <c r="Q22" s="42">
        <v>18</v>
      </c>
      <c r="R22" s="42">
        <f t="shared" si="27"/>
        <v>47</v>
      </c>
      <c r="S22" s="42">
        <v>708</v>
      </c>
      <c r="T22" s="42">
        <v>19</v>
      </c>
      <c r="U22" s="42">
        <v>28</v>
      </c>
      <c r="V22" s="49">
        <v>-7.6426986054692421</v>
      </c>
    </row>
    <row r="23" spans="1:22" ht="15" customHeight="1" x14ac:dyDescent="0.2">
      <c r="A23" s="1" t="s">
        <v>15</v>
      </c>
      <c r="B23" s="43">
        <f t="shared" si="23"/>
        <v>-34</v>
      </c>
      <c r="C23" s="43">
        <v>-24</v>
      </c>
      <c r="D23" s="43">
        <f t="shared" si="24"/>
        <v>-155</v>
      </c>
      <c r="E23" s="43">
        <f t="shared" si="25"/>
        <v>-16</v>
      </c>
      <c r="F23" s="43">
        <v>8</v>
      </c>
      <c r="G23" s="43">
        <v>94</v>
      </c>
      <c r="H23" s="43">
        <v>24</v>
      </c>
      <c r="I23" s="43">
        <v>228</v>
      </c>
      <c r="J23" s="63">
        <f t="shared" si="3"/>
        <v>-11.72337649302419</v>
      </c>
      <c r="K23" s="63">
        <v>5.8616882465120943</v>
      </c>
      <c r="L23" s="63">
        <v>17.585064739536286</v>
      </c>
      <c r="M23" s="43">
        <f t="shared" si="26"/>
        <v>-18</v>
      </c>
      <c r="N23" s="43">
        <f t="shared" si="28"/>
        <v>34</v>
      </c>
      <c r="O23" s="43">
        <v>561</v>
      </c>
      <c r="P23" s="43">
        <v>18</v>
      </c>
      <c r="Q23" s="43">
        <v>16</v>
      </c>
      <c r="R23" s="43">
        <f t="shared" si="27"/>
        <v>52</v>
      </c>
      <c r="S23" s="47">
        <v>582</v>
      </c>
      <c r="T23" s="47">
        <v>26</v>
      </c>
      <c r="U23" s="47">
        <v>26</v>
      </c>
      <c r="V23" s="54">
        <v>-13.188798554652223</v>
      </c>
    </row>
    <row r="24" spans="1:22" ht="15" customHeight="1" x14ac:dyDescent="0.2">
      <c r="A24" s="7" t="s">
        <v>14</v>
      </c>
      <c r="B24" s="45">
        <f t="shared" si="23"/>
        <v>-15</v>
      </c>
      <c r="C24" s="45">
        <v>-5</v>
      </c>
      <c r="D24" s="45">
        <f t="shared" si="24"/>
        <v>-96</v>
      </c>
      <c r="E24" s="40">
        <f t="shared" si="25"/>
        <v>-5</v>
      </c>
      <c r="F24" s="45">
        <v>2</v>
      </c>
      <c r="G24" s="45">
        <v>33</v>
      </c>
      <c r="H24" s="45">
        <v>7</v>
      </c>
      <c r="I24" s="46">
        <v>91</v>
      </c>
      <c r="J24" s="73">
        <f t="shared" si="3"/>
        <v>-11.1846540417969</v>
      </c>
      <c r="K24" s="73">
        <v>4.473861616718759</v>
      </c>
      <c r="L24" s="73">
        <v>15.658515658515659</v>
      </c>
      <c r="M24" s="40">
        <f t="shared" si="26"/>
        <v>-10</v>
      </c>
      <c r="N24" s="45">
        <f t="shared" si="28"/>
        <v>10</v>
      </c>
      <c r="O24" s="45">
        <v>129</v>
      </c>
      <c r="P24" s="45">
        <v>4</v>
      </c>
      <c r="Q24" s="45">
        <v>6</v>
      </c>
      <c r="R24" s="45">
        <f t="shared" si="27"/>
        <v>20</v>
      </c>
      <c r="S24" s="45">
        <v>167</v>
      </c>
      <c r="T24" s="45">
        <v>17</v>
      </c>
      <c r="U24" s="45">
        <v>3</v>
      </c>
      <c r="V24" s="51">
        <v>-22.369308083593797</v>
      </c>
    </row>
    <row r="25" spans="1:22" ht="15" customHeight="1" x14ac:dyDescent="0.2">
      <c r="A25" s="5" t="s">
        <v>13</v>
      </c>
      <c r="B25" s="40">
        <f t="shared" si="23"/>
        <v>-4</v>
      </c>
      <c r="C25" s="40">
        <v>2</v>
      </c>
      <c r="D25" s="40">
        <f t="shared" si="24"/>
        <v>-66</v>
      </c>
      <c r="E25" s="40">
        <f t="shared" si="25"/>
        <v>-4</v>
      </c>
      <c r="F25" s="40">
        <v>0</v>
      </c>
      <c r="G25" s="40">
        <v>4</v>
      </c>
      <c r="H25" s="40">
        <v>4</v>
      </c>
      <c r="I25" s="40">
        <v>41</v>
      </c>
      <c r="J25" s="61">
        <f t="shared" si="3"/>
        <v>-35.163776493256265</v>
      </c>
      <c r="K25" s="61">
        <v>0</v>
      </c>
      <c r="L25" s="61">
        <v>35.163776493256265</v>
      </c>
      <c r="M25" s="40">
        <f t="shared" si="26"/>
        <v>0</v>
      </c>
      <c r="N25" s="40">
        <f t="shared" si="28"/>
        <v>1</v>
      </c>
      <c r="O25" s="40">
        <v>21</v>
      </c>
      <c r="P25" s="40">
        <v>1</v>
      </c>
      <c r="Q25" s="40">
        <v>0</v>
      </c>
      <c r="R25" s="40">
        <f t="shared" si="27"/>
        <v>1</v>
      </c>
      <c r="S25" s="41">
        <v>50</v>
      </c>
      <c r="T25" s="41">
        <v>0</v>
      </c>
      <c r="U25" s="41">
        <v>1</v>
      </c>
      <c r="V25" s="52">
        <v>0</v>
      </c>
    </row>
    <row r="26" spans="1:22" ht="15" customHeight="1" x14ac:dyDescent="0.2">
      <c r="A26" s="3" t="s">
        <v>12</v>
      </c>
      <c r="B26" s="42">
        <f t="shared" si="23"/>
        <v>-10</v>
      </c>
      <c r="C26" s="42">
        <v>-6</v>
      </c>
      <c r="D26" s="42">
        <f t="shared" si="24"/>
        <v>-83</v>
      </c>
      <c r="E26" s="42">
        <f t="shared" si="25"/>
        <v>-5</v>
      </c>
      <c r="F26" s="42">
        <v>1</v>
      </c>
      <c r="G26" s="42">
        <v>10</v>
      </c>
      <c r="H26" s="42">
        <v>6</v>
      </c>
      <c r="I26" s="42">
        <v>63</v>
      </c>
      <c r="J26" s="62">
        <f t="shared" si="3"/>
        <v>-18.769926977270394</v>
      </c>
      <c r="K26" s="62">
        <v>3.7539853954540781</v>
      </c>
      <c r="L26" s="62">
        <v>22.523912372724471</v>
      </c>
      <c r="M26" s="42">
        <f t="shared" si="26"/>
        <v>-5</v>
      </c>
      <c r="N26" s="42">
        <f t="shared" si="28"/>
        <v>3</v>
      </c>
      <c r="O26" s="42">
        <v>91</v>
      </c>
      <c r="P26" s="42">
        <v>2</v>
      </c>
      <c r="Q26" s="42">
        <v>1</v>
      </c>
      <c r="R26" s="42">
        <f t="shared" si="27"/>
        <v>8</v>
      </c>
      <c r="S26" s="42">
        <v>121</v>
      </c>
      <c r="T26" s="42">
        <v>0</v>
      </c>
      <c r="U26" s="42">
        <v>8</v>
      </c>
      <c r="V26" s="49">
        <v>-18.769926977270387</v>
      </c>
    </row>
    <row r="27" spans="1:22" ht="15" customHeight="1" x14ac:dyDescent="0.2">
      <c r="A27" s="1" t="s">
        <v>11</v>
      </c>
      <c r="B27" s="43">
        <f t="shared" si="23"/>
        <v>-12</v>
      </c>
      <c r="C27" s="43">
        <v>-6</v>
      </c>
      <c r="D27" s="43">
        <f t="shared" si="24"/>
        <v>-131</v>
      </c>
      <c r="E27" s="43">
        <f t="shared" si="25"/>
        <v>-12</v>
      </c>
      <c r="F27" s="43">
        <v>3</v>
      </c>
      <c r="G27" s="43">
        <v>55</v>
      </c>
      <c r="H27" s="43">
        <v>15</v>
      </c>
      <c r="I27" s="43">
        <v>151</v>
      </c>
      <c r="J27" s="63">
        <f t="shared" si="3"/>
        <v>-18.154687888584927</v>
      </c>
      <c r="K27" s="63">
        <v>4.5386719721462327</v>
      </c>
      <c r="L27" s="63">
        <v>22.69335986073116</v>
      </c>
      <c r="M27" s="43">
        <f t="shared" si="26"/>
        <v>0</v>
      </c>
      <c r="N27" s="43">
        <f t="shared" si="28"/>
        <v>10</v>
      </c>
      <c r="O27" s="47">
        <v>178</v>
      </c>
      <c r="P27" s="47">
        <v>4</v>
      </c>
      <c r="Q27" s="47">
        <v>6</v>
      </c>
      <c r="R27" s="47">
        <f t="shared" si="27"/>
        <v>10</v>
      </c>
      <c r="S27" s="47">
        <v>213</v>
      </c>
      <c r="T27" s="47">
        <v>2</v>
      </c>
      <c r="U27" s="47">
        <v>8</v>
      </c>
      <c r="V27" s="54">
        <v>0</v>
      </c>
    </row>
    <row r="28" spans="1:22" ht="15" customHeight="1" x14ac:dyDescent="0.2">
      <c r="A28" s="5" t="s">
        <v>10</v>
      </c>
      <c r="B28" s="40">
        <f t="shared" si="23"/>
        <v>-2</v>
      </c>
      <c r="C28" s="40">
        <v>5</v>
      </c>
      <c r="D28" s="40">
        <f t="shared" si="24"/>
        <v>-87</v>
      </c>
      <c r="E28" s="40">
        <f t="shared" si="25"/>
        <v>-2</v>
      </c>
      <c r="F28" s="40">
        <v>1</v>
      </c>
      <c r="G28" s="40">
        <v>11</v>
      </c>
      <c r="H28" s="40">
        <v>3</v>
      </c>
      <c r="I28" s="40">
        <v>70</v>
      </c>
      <c r="J28" s="61">
        <f t="shared" si="3"/>
        <v>-8.1138157163498956</v>
      </c>
      <c r="K28" s="61">
        <v>4.0569078581749469</v>
      </c>
      <c r="L28" s="61">
        <v>12.170723574524843</v>
      </c>
      <c r="M28" s="40">
        <f t="shared" si="26"/>
        <v>0</v>
      </c>
      <c r="N28" s="40">
        <f t="shared" si="28"/>
        <v>4</v>
      </c>
      <c r="O28" s="40">
        <v>47</v>
      </c>
      <c r="P28" s="40">
        <v>3</v>
      </c>
      <c r="Q28" s="40">
        <v>1</v>
      </c>
      <c r="R28" s="40">
        <f t="shared" si="27"/>
        <v>4</v>
      </c>
      <c r="S28" s="40">
        <v>75</v>
      </c>
      <c r="T28" s="40">
        <v>1</v>
      </c>
      <c r="U28" s="40">
        <v>3</v>
      </c>
      <c r="V28" s="48">
        <v>0</v>
      </c>
    </row>
    <row r="29" spans="1:22" ht="15" customHeight="1" x14ac:dyDescent="0.2">
      <c r="A29" s="3" t="s">
        <v>9</v>
      </c>
      <c r="B29" s="42">
        <f t="shared" si="23"/>
        <v>-23</v>
      </c>
      <c r="C29" s="42">
        <v>-27</v>
      </c>
      <c r="D29" s="42">
        <f t="shared" si="24"/>
        <v>-65</v>
      </c>
      <c r="E29" s="42">
        <f t="shared" si="25"/>
        <v>-8</v>
      </c>
      <c r="F29" s="42">
        <v>6</v>
      </c>
      <c r="G29" s="42">
        <v>75</v>
      </c>
      <c r="H29" s="42">
        <v>14</v>
      </c>
      <c r="I29" s="42">
        <v>155</v>
      </c>
      <c r="J29" s="62">
        <f t="shared" si="3"/>
        <v>-11.739637357777511</v>
      </c>
      <c r="K29" s="62">
        <v>8.8047280183331331</v>
      </c>
      <c r="L29" s="62">
        <v>20.544365376110644</v>
      </c>
      <c r="M29" s="42">
        <f t="shared" si="26"/>
        <v>-15</v>
      </c>
      <c r="N29" s="42">
        <f t="shared" si="28"/>
        <v>11</v>
      </c>
      <c r="O29" s="42">
        <v>263</v>
      </c>
      <c r="P29" s="42">
        <v>0</v>
      </c>
      <c r="Q29" s="42">
        <v>11</v>
      </c>
      <c r="R29" s="42">
        <f t="shared" si="27"/>
        <v>26</v>
      </c>
      <c r="S29" s="42">
        <v>248</v>
      </c>
      <c r="T29" s="42">
        <v>11</v>
      </c>
      <c r="U29" s="42">
        <v>15</v>
      </c>
      <c r="V29" s="49">
        <v>-22.011820045832842</v>
      </c>
    </row>
    <row r="30" spans="1:22" ht="15" customHeight="1" x14ac:dyDescent="0.2">
      <c r="A30" s="3" t="s">
        <v>8</v>
      </c>
      <c r="B30" s="42">
        <f t="shared" si="23"/>
        <v>-8</v>
      </c>
      <c r="C30" s="42">
        <v>-7</v>
      </c>
      <c r="D30" s="42">
        <f t="shared" si="24"/>
        <v>-159</v>
      </c>
      <c r="E30" s="42">
        <f t="shared" si="25"/>
        <v>-11</v>
      </c>
      <c r="F30" s="42">
        <v>1</v>
      </c>
      <c r="G30" s="42">
        <v>37</v>
      </c>
      <c r="H30" s="42">
        <v>12</v>
      </c>
      <c r="I30" s="42">
        <v>143</v>
      </c>
      <c r="J30" s="62">
        <f t="shared" si="3"/>
        <v>-16.151741893957681</v>
      </c>
      <c r="K30" s="62">
        <v>1.4683401721779707</v>
      </c>
      <c r="L30" s="62">
        <v>17.620082066135652</v>
      </c>
      <c r="M30" s="42">
        <f t="shared" si="26"/>
        <v>3</v>
      </c>
      <c r="N30" s="42">
        <f t="shared" si="28"/>
        <v>22</v>
      </c>
      <c r="O30" s="42">
        <v>238</v>
      </c>
      <c r="P30" s="42">
        <v>11</v>
      </c>
      <c r="Q30" s="42">
        <v>11</v>
      </c>
      <c r="R30" s="42">
        <f t="shared" si="27"/>
        <v>19</v>
      </c>
      <c r="S30" s="42">
        <v>291</v>
      </c>
      <c r="T30" s="42">
        <v>9</v>
      </c>
      <c r="U30" s="42">
        <v>10</v>
      </c>
      <c r="V30" s="49">
        <v>4.4050205165339058</v>
      </c>
    </row>
    <row r="31" spans="1:22" ht="15" customHeight="1" x14ac:dyDescent="0.2">
      <c r="A31" s="1" t="s">
        <v>7</v>
      </c>
      <c r="B31" s="43">
        <f t="shared" si="23"/>
        <v>10</v>
      </c>
      <c r="C31" s="43">
        <v>16</v>
      </c>
      <c r="D31" s="43">
        <f t="shared" si="24"/>
        <v>-76</v>
      </c>
      <c r="E31" s="43">
        <f t="shared" si="25"/>
        <v>-3</v>
      </c>
      <c r="F31" s="43">
        <v>4</v>
      </c>
      <c r="G31" s="43">
        <v>48</v>
      </c>
      <c r="H31" s="43">
        <v>7</v>
      </c>
      <c r="I31" s="43">
        <v>104</v>
      </c>
      <c r="J31" s="63">
        <f t="shared" si="3"/>
        <v>-4.9952100725331867</v>
      </c>
      <c r="K31" s="63">
        <v>6.6602800967109168</v>
      </c>
      <c r="L31" s="63">
        <v>11.655490169244104</v>
      </c>
      <c r="M31" s="43">
        <f t="shared" si="26"/>
        <v>13</v>
      </c>
      <c r="N31" s="43">
        <f t="shared" si="28"/>
        <v>26</v>
      </c>
      <c r="O31" s="43">
        <v>182</v>
      </c>
      <c r="P31" s="43">
        <v>7</v>
      </c>
      <c r="Q31" s="43">
        <v>19</v>
      </c>
      <c r="R31" s="43">
        <f t="shared" si="27"/>
        <v>13</v>
      </c>
      <c r="S31" s="43">
        <v>202</v>
      </c>
      <c r="T31" s="43">
        <v>6</v>
      </c>
      <c r="U31" s="43">
        <v>7</v>
      </c>
      <c r="V31" s="53">
        <v>21.645910314310481</v>
      </c>
    </row>
    <row r="32" spans="1:22" ht="15" customHeight="1" x14ac:dyDescent="0.2">
      <c r="A32" s="5" t="s">
        <v>6</v>
      </c>
      <c r="B32" s="40">
        <f t="shared" si="23"/>
        <v>3</v>
      </c>
      <c r="C32" s="40">
        <v>3</v>
      </c>
      <c r="D32" s="40">
        <f t="shared" si="24"/>
        <v>8</v>
      </c>
      <c r="E32" s="40">
        <f t="shared" si="25"/>
        <v>-2</v>
      </c>
      <c r="F32" s="40">
        <v>1</v>
      </c>
      <c r="G32" s="40">
        <v>17</v>
      </c>
      <c r="H32" s="40">
        <v>3</v>
      </c>
      <c r="I32" s="40">
        <v>20</v>
      </c>
      <c r="J32" s="61">
        <f t="shared" si="3"/>
        <v>-12.834036568213783</v>
      </c>
      <c r="K32" s="61">
        <v>6.4170182841068915</v>
      </c>
      <c r="L32" s="61">
        <v>19.251054852320674</v>
      </c>
      <c r="M32" s="40">
        <f t="shared" si="26"/>
        <v>5</v>
      </c>
      <c r="N32" s="40">
        <f t="shared" si="28"/>
        <v>12</v>
      </c>
      <c r="O32" s="41">
        <v>91</v>
      </c>
      <c r="P32" s="41">
        <v>1</v>
      </c>
      <c r="Q32" s="41">
        <v>11</v>
      </c>
      <c r="R32" s="41">
        <f t="shared" si="27"/>
        <v>7</v>
      </c>
      <c r="S32" s="41">
        <v>80</v>
      </c>
      <c r="T32" s="41">
        <v>0</v>
      </c>
      <c r="U32" s="41">
        <v>7</v>
      </c>
      <c r="V32" s="52">
        <v>32.085091420534454</v>
      </c>
    </row>
    <row r="33" spans="1:22" ht="15" customHeight="1" x14ac:dyDescent="0.2">
      <c r="A33" s="3" t="s">
        <v>5</v>
      </c>
      <c r="B33" s="42">
        <f t="shared" si="23"/>
        <v>12</v>
      </c>
      <c r="C33" s="42">
        <v>23</v>
      </c>
      <c r="D33" s="42">
        <f t="shared" si="24"/>
        <v>-157</v>
      </c>
      <c r="E33" s="42">
        <f>F33-H33</f>
        <v>-2</v>
      </c>
      <c r="F33" s="42">
        <v>4</v>
      </c>
      <c r="G33" s="42">
        <v>44</v>
      </c>
      <c r="H33" s="42">
        <v>6</v>
      </c>
      <c r="I33" s="42">
        <v>177</v>
      </c>
      <c r="J33" s="62">
        <f t="shared" si="3"/>
        <v>-3.1675778877028558</v>
      </c>
      <c r="K33" s="62">
        <v>6.3351557754057106</v>
      </c>
      <c r="L33" s="62">
        <v>9.5027336631085664</v>
      </c>
      <c r="M33" s="42">
        <f>N33-R33</f>
        <v>14</v>
      </c>
      <c r="N33" s="42">
        <f t="shared" si="28"/>
        <v>21</v>
      </c>
      <c r="O33" s="42">
        <v>205</v>
      </c>
      <c r="P33" s="42">
        <v>10</v>
      </c>
      <c r="Q33" s="42">
        <v>11</v>
      </c>
      <c r="R33" s="42">
        <f t="shared" si="27"/>
        <v>7</v>
      </c>
      <c r="S33" s="42">
        <v>229</v>
      </c>
      <c r="T33" s="42">
        <v>1</v>
      </c>
      <c r="U33" s="42">
        <v>6</v>
      </c>
      <c r="V33" s="49">
        <v>22.173045213919984</v>
      </c>
    </row>
    <row r="34" spans="1:22" ht="15" customHeight="1" x14ac:dyDescent="0.2">
      <c r="A34" s="3" t="s">
        <v>4</v>
      </c>
      <c r="B34" s="42">
        <f t="shared" si="23"/>
        <v>2</v>
      </c>
      <c r="C34" s="42">
        <v>12</v>
      </c>
      <c r="D34" s="42">
        <f t="shared" si="24"/>
        <v>-83</v>
      </c>
      <c r="E34" s="42">
        <f t="shared" si="25"/>
        <v>-8</v>
      </c>
      <c r="F34" s="42">
        <v>1</v>
      </c>
      <c r="G34" s="42">
        <v>19</v>
      </c>
      <c r="H34" s="42">
        <v>9</v>
      </c>
      <c r="I34" s="42">
        <v>76</v>
      </c>
      <c r="J34" s="62">
        <f t="shared" si="3"/>
        <v>-18.621261399145464</v>
      </c>
      <c r="K34" s="62">
        <v>2.327657674893183</v>
      </c>
      <c r="L34" s="62">
        <v>20.948919074038646</v>
      </c>
      <c r="M34" s="42">
        <f t="shared" si="26"/>
        <v>10</v>
      </c>
      <c r="N34" s="42">
        <f t="shared" si="28"/>
        <v>26</v>
      </c>
      <c r="O34" s="42">
        <v>133</v>
      </c>
      <c r="P34" s="42">
        <v>13</v>
      </c>
      <c r="Q34" s="42">
        <v>13</v>
      </c>
      <c r="R34" s="42">
        <f t="shared" si="27"/>
        <v>16</v>
      </c>
      <c r="S34" s="42">
        <v>159</v>
      </c>
      <c r="T34" s="42">
        <v>6</v>
      </c>
      <c r="U34" s="42">
        <v>10</v>
      </c>
      <c r="V34" s="49">
        <v>23.276576748931831</v>
      </c>
    </row>
    <row r="35" spans="1:22" ht="15" customHeight="1" x14ac:dyDescent="0.2">
      <c r="A35" s="1" t="s">
        <v>3</v>
      </c>
      <c r="B35" s="43">
        <f t="shared" si="23"/>
        <v>0</v>
      </c>
      <c r="C35" s="43">
        <v>8</v>
      </c>
      <c r="D35" s="43">
        <f t="shared" si="24"/>
        <v>-110</v>
      </c>
      <c r="E35" s="43">
        <f t="shared" si="25"/>
        <v>-5</v>
      </c>
      <c r="F35" s="43">
        <v>2</v>
      </c>
      <c r="G35" s="43">
        <v>29</v>
      </c>
      <c r="H35" s="43">
        <v>7</v>
      </c>
      <c r="I35" s="43">
        <v>92</v>
      </c>
      <c r="J35" s="63">
        <f t="shared" si="3"/>
        <v>-11.192885617908619</v>
      </c>
      <c r="K35" s="63">
        <v>4.4771542471634467</v>
      </c>
      <c r="L35" s="63">
        <v>15.670039865072066</v>
      </c>
      <c r="M35" s="43">
        <f t="shared" si="26"/>
        <v>5</v>
      </c>
      <c r="N35" s="43">
        <f t="shared" si="28"/>
        <v>11</v>
      </c>
      <c r="O35" s="47">
        <v>107</v>
      </c>
      <c r="P35" s="47">
        <v>3</v>
      </c>
      <c r="Q35" s="47">
        <v>8</v>
      </c>
      <c r="R35" s="47">
        <f t="shared" si="27"/>
        <v>6</v>
      </c>
      <c r="S35" s="47">
        <v>154</v>
      </c>
      <c r="T35" s="47">
        <v>1</v>
      </c>
      <c r="U35" s="47">
        <v>5</v>
      </c>
      <c r="V35" s="54">
        <v>11.192885617908612</v>
      </c>
    </row>
    <row r="36" spans="1:22" ht="15" customHeight="1" x14ac:dyDescent="0.2">
      <c r="A36" s="5" t="s">
        <v>2</v>
      </c>
      <c r="B36" s="40">
        <f t="shared" si="23"/>
        <v>-4</v>
      </c>
      <c r="C36" s="40">
        <v>4</v>
      </c>
      <c r="D36" s="40">
        <f t="shared" si="24"/>
        <v>-47</v>
      </c>
      <c r="E36" s="40">
        <f t="shared" si="25"/>
        <v>0</v>
      </c>
      <c r="F36" s="40">
        <v>1</v>
      </c>
      <c r="G36" s="40">
        <v>11</v>
      </c>
      <c r="H36" s="40">
        <v>1</v>
      </c>
      <c r="I36" s="40">
        <v>46</v>
      </c>
      <c r="J36" s="61">
        <f t="shared" si="3"/>
        <v>0</v>
      </c>
      <c r="K36" s="61">
        <v>5.8747786898438754</v>
      </c>
      <c r="L36" s="61">
        <v>5.8747786898438754</v>
      </c>
      <c r="M36" s="40">
        <f t="shared" si="26"/>
        <v>-4</v>
      </c>
      <c r="N36" s="40">
        <f t="shared" si="28"/>
        <v>0</v>
      </c>
      <c r="O36" s="40">
        <v>33</v>
      </c>
      <c r="P36" s="40">
        <v>0</v>
      </c>
      <c r="Q36" s="40">
        <v>0</v>
      </c>
      <c r="R36" s="40">
        <f t="shared" si="27"/>
        <v>4</v>
      </c>
      <c r="S36" s="40">
        <v>45</v>
      </c>
      <c r="T36" s="40">
        <v>2</v>
      </c>
      <c r="U36" s="40">
        <v>2</v>
      </c>
      <c r="V36" s="48">
        <v>-23.499114759375502</v>
      </c>
    </row>
    <row r="37" spans="1:22" ht="15" customHeight="1" x14ac:dyDescent="0.2">
      <c r="A37" s="3" t="s">
        <v>1</v>
      </c>
      <c r="B37" s="42">
        <f t="shared" si="23"/>
        <v>-3</v>
      </c>
      <c r="C37" s="42">
        <v>1</v>
      </c>
      <c r="D37" s="42">
        <f t="shared" si="24"/>
        <v>-22</v>
      </c>
      <c r="E37" s="42">
        <f t="shared" si="25"/>
        <v>-5</v>
      </c>
      <c r="F37" s="42">
        <v>0</v>
      </c>
      <c r="G37" s="42">
        <v>6</v>
      </c>
      <c r="H37" s="42">
        <v>5</v>
      </c>
      <c r="I37" s="42">
        <v>35</v>
      </c>
      <c r="J37" s="62">
        <f t="shared" si="3"/>
        <v>-40.313673514468739</v>
      </c>
      <c r="K37" s="62">
        <v>0</v>
      </c>
      <c r="L37" s="62">
        <v>40.313673514468739</v>
      </c>
      <c r="M37" s="42">
        <f t="shared" si="26"/>
        <v>2</v>
      </c>
      <c r="N37" s="42">
        <f t="shared" si="28"/>
        <v>2</v>
      </c>
      <c r="O37" s="42">
        <v>57</v>
      </c>
      <c r="P37" s="42">
        <v>1</v>
      </c>
      <c r="Q37" s="42">
        <v>1</v>
      </c>
      <c r="R37" s="42">
        <f t="shared" si="27"/>
        <v>0</v>
      </c>
      <c r="S37" s="42">
        <v>50</v>
      </c>
      <c r="T37" s="42">
        <v>0</v>
      </c>
      <c r="U37" s="42">
        <v>0</v>
      </c>
      <c r="V37" s="49">
        <v>16.125469405787499</v>
      </c>
    </row>
    <row r="38" spans="1:22" ht="15" customHeight="1" x14ac:dyDescent="0.2">
      <c r="A38" s="1" t="s">
        <v>0</v>
      </c>
      <c r="B38" s="43">
        <f t="shared" si="23"/>
        <v>1</v>
      </c>
      <c r="C38" s="43">
        <v>-1</v>
      </c>
      <c r="D38" s="43">
        <f t="shared" si="24"/>
        <v>-41</v>
      </c>
      <c r="E38" s="43">
        <f t="shared" si="25"/>
        <v>-1</v>
      </c>
      <c r="F38" s="43">
        <v>1</v>
      </c>
      <c r="G38" s="43">
        <v>6</v>
      </c>
      <c r="H38" s="43">
        <v>2</v>
      </c>
      <c r="I38" s="43">
        <v>37</v>
      </c>
      <c r="J38" s="63">
        <f t="shared" si="3"/>
        <v>-9.0458488228004956</v>
      </c>
      <c r="K38" s="63">
        <v>9.0458488228004956</v>
      </c>
      <c r="L38" s="63">
        <v>18.091697645600991</v>
      </c>
      <c r="M38" s="43">
        <f t="shared" si="26"/>
        <v>2</v>
      </c>
      <c r="N38" s="43">
        <f t="shared" si="28"/>
        <v>2</v>
      </c>
      <c r="O38" s="43">
        <v>24</v>
      </c>
      <c r="P38" s="43">
        <v>0</v>
      </c>
      <c r="Q38" s="43">
        <v>2</v>
      </c>
      <c r="R38" s="43">
        <f t="shared" si="27"/>
        <v>0</v>
      </c>
      <c r="S38" s="43">
        <v>34</v>
      </c>
      <c r="T38" s="43">
        <v>0</v>
      </c>
      <c r="U38" s="43">
        <v>0</v>
      </c>
      <c r="V38" s="53">
        <v>18.091697645600991</v>
      </c>
    </row>
    <row r="39" spans="1:22" x14ac:dyDescent="0.2">
      <c r="A39" s="60" t="s">
        <v>59</v>
      </c>
    </row>
    <row r="40" spans="1:22" x14ac:dyDescent="0.2">
      <c r="A40" s="60" t="s">
        <v>60</v>
      </c>
    </row>
    <row r="41" spans="1:22" x14ac:dyDescent="0.2">
      <c r="A41" s="60" t="s">
        <v>61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2017-11-02T09:41:08Z</cp:lastPrinted>
  <dcterms:created xsi:type="dcterms:W3CDTF">2017-09-15T07:21:02Z</dcterms:created>
  <dcterms:modified xsi:type="dcterms:W3CDTF">2022-12-15T05:28:07Z</dcterms:modified>
</cp:coreProperties>
</file>