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人口移動調査】\【02年報】\令和４年\年報（10月～９月）\HP参考統計表\"/>
    </mc:Choice>
  </mc:AlternateContent>
  <bookViews>
    <workbookView xWindow="600" yWindow="120" windowWidth="19400" windowHeight="7830"/>
  </bookViews>
  <sheets>
    <sheet name="男女計" sheetId="1" r:id="rId1"/>
    <sheet name="男計" sheetId="4" r:id="rId2"/>
    <sheet name="女計" sheetId="5" r:id="rId3"/>
  </sheets>
  <definedNames>
    <definedName name="_xlnm.Print_Area" localSheetId="2">女計!$A$1:$X$40</definedName>
    <definedName name="_xlnm.Print_Area" localSheetId="1">男計!$A$1:$X$40</definedName>
    <definedName name="_xlnm.Print_Area" localSheetId="0">男女計!$A$1:$X$40</definedName>
  </definedNames>
  <calcPr calcId="162913" forceFullCalc="1"/>
</workbook>
</file>

<file path=xl/calcChain.xml><?xml version="1.0" encoding="utf-8"?>
<calcChain xmlns="http://schemas.openxmlformats.org/spreadsheetml/2006/main">
  <c r="E30" i="4" l="1"/>
  <c r="E20" i="4"/>
  <c r="E25" i="4"/>
  <c r="E29" i="1"/>
  <c r="T25" i="1"/>
  <c r="P22" i="1"/>
  <c r="E20" i="1"/>
  <c r="E25" i="1" l="1"/>
  <c r="T38" i="5" l="1"/>
  <c r="P38" i="5"/>
  <c r="O38" i="5"/>
  <c r="M38" i="5"/>
  <c r="L38" i="5"/>
  <c r="F38" i="5"/>
  <c r="E38" i="5"/>
  <c r="T37" i="5"/>
  <c r="P37" i="5"/>
  <c r="O37" i="5"/>
  <c r="M37" i="5"/>
  <c r="L37" i="5"/>
  <c r="F37" i="5"/>
  <c r="E37" i="5"/>
  <c r="T36" i="5"/>
  <c r="P36" i="5"/>
  <c r="O36" i="5"/>
  <c r="M36" i="5"/>
  <c r="L36" i="5"/>
  <c r="F36" i="5"/>
  <c r="E36" i="5"/>
  <c r="T35" i="5"/>
  <c r="P35" i="5"/>
  <c r="O35" i="5"/>
  <c r="M35" i="5"/>
  <c r="L35" i="5"/>
  <c r="F35" i="5"/>
  <c r="E35" i="5"/>
  <c r="T34" i="5"/>
  <c r="P34" i="5"/>
  <c r="O34" i="5"/>
  <c r="M34" i="5"/>
  <c r="L34" i="5"/>
  <c r="F34" i="5"/>
  <c r="E34" i="5"/>
  <c r="T33" i="5"/>
  <c r="P33" i="5"/>
  <c r="O33" i="5"/>
  <c r="M33" i="5"/>
  <c r="L33" i="5"/>
  <c r="F33" i="5"/>
  <c r="E33" i="5"/>
  <c r="T32" i="5"/>
  <c r="P32" i="5"/>
  <c r="O32" i="5"/>
  <c r="M32" i="5"/>
  <c r="L32" i="5"/>
  <c r="F32" i="5"/>
  <c r="E32" i="5"/>
  <c r="T31" i="5"/>
  <c r="P31" i="5"/>
  <c r="O31" i="5"/>
  <c r="M31" i="5"/>
  <c r="L31" i="5"/>
  <c r="F31" i="5"/>
  <c r="E31" i="5"/>
  <c r="T30" i="5"/>
  <c r="P30" i="5"/>
  <c r="O30" i="5"/>
  <c r="M30" i="5"/>
  <c r="L30" i="5"/>
  <c r="F30" i="5"/>
  <c r="E30" i="5"/>
  <c r="T29" i="5"/>
  <c r="P29" i="5"/>
  <c r="O29" i="5"/>
  <c r="M29" i="5"/>
  <c r="L29" i="5"/>
  <c r="F29" i="5"/>
  <c r="E29" i="5"/>
  <c r="T28" i="5"/>
  <c r="P28" i="5"/>
  <c r="O28" i="5"/>
  <c r="M28" i="5"/>
  <c r="L28" i="5"/>
  <c r="F28" i="5"/>
  <c r="E28" i="5"/>
  <c r="T27" i="5"/>
  <c r="P27" i="5"/>
  <c r="O27" i="5"/>
  <c r="M27" i="5"/>
  <c r="L27" i="5"/>
  <c r="F27" i="5"/>
  <c r="E27" i="5"/>
  <c r="T26" i="5"/>
  <c r="P26" i="5"/>
  <c r="O26" i="5"/>
  <c r="M26" i="5"/>
  <c r="L26" i="5"/>
  <c r="F26" i="5"/>
  <c r="E26" i="5"/>
  <c r="T25" i="5"/>
  <c r="P25" i="5"/>
  <c r="O25" i="5"/>
  <c r="M25" i="5"/>
  <c r="L25" i="5"/>
  <c r="F25" i="5"/>
  <c r="E25" i="5"/>
  <c r="T24" i="5"/>
  <c r="T12" i="5" s="1"/>
  <c r="P24" i="5"/>
  <c r="P12" i="5" s="1"/>
  <c r="O24" i="5"/>
  <c r="O12" i="5" s="1"/>
  <c r="M24" i="5"/>
  <c r="L24" i="5"/>
  <c r="F24" i="5"/>
  <c r="F12" i="5" s="1"/>
  <c r="E24" i="5"/>
  <c r="T23" i="5"/>
  <c r="P23" i="5"/>
  <c r="O23" i="5"/>
  <c r="M23" i="5"/>
  <c r="L23" i="5"/>
  <c r="F23" i="5"/>
  <c r="E23" i="5"/>
  <c r="T22" i="5"/>
  <c r="P22" i="5"/>
  <c r="O22" i="5"/>
  <c r="M22" i="5"/>
  <c r="L22" i="5"/>
  <c r="F22" i="5"/>
  <c r="E22" i="5"/>
  <c r="T21" i="5"/>
  <c r="P21" i="5"/>
  <c r="O21" i="5"/>
  <c r="M21" i="5"/>
  <c r="L21" i="5"/>
  <c r="F21" i="5"/>
  <c r="E21" i="5"/>
  <c r="T20" i="5"/>
  <c r="P20" i="5"/>
  <c r="O20" i="5"/>
  <c r="M20" i="5"/>
  <c r="L20" i="5"/>
  <c r="F20" i="5"/>
  <c r="E20" i="5"/>
  <c r="W16" i="5"/>
  <c r="V16" i="5"/>
  <c r="U16" i="5"/>
  <c r="S16" i="5"/>
  <c r="R16" i="5"/>
  <c r="Q16" i="5"/>
  <c r="J16" i="5"/>
  <c r="I16" i="5"/>
  <c r="H16" i="5"/>
  <c r="G16" i="5"/>
  <c r="C16" i="5"/>
  <c r="W15" i="5"/>
  <c r="V15" i="5"/>
  <c r="U15" i="5"/>
  <c r="S15" i="5"/>
  <c r="R15" i="5"/>
  <c r="Q15" i="5"/>
  <c r="J15" i="5"/>
  <c r="I15" i="5"/>
  <c r="H15" i="5"/>
  <c r="G15" i="5"/>
  <c r="C15" i="5"/>
  <c r="W14" i="5"/>
  <c r="W18" i="5" s="1"/>
  <c r="V14" i="5"/>
  <c r="V18" i="5" s="1"/>
  <c r="U14" i="5"/>
  <c r="U18" i="5" s="1"/>
  <c r="S14" i="5"/>
  <c r="S18" i="5" s="1"/>
  <c r="R14" i="5"/>
  <c r="R18" i="5" s="1"/>
  <c r="Q14" i="5"/>
  <c r="Q18" i="5" s="1"/>
  <c r="J14" i="5"/>
  <c r="J18" i="5" s="1"/>
  <c r="I14" i="5"/>
  <c r="I18" i="5" s="1"/>
  <c r="H14" i="5"/>
  <c r="H18" i="5" s="1"/>
  <c r="G14" i="5"/>
  <c r="G18" i="5" s="1"/>
  <c r="C14" i="5"/>
  <c r="C18" i="5" s="1"/>
  <c r="W13" i="5"/>
  <c r="V13" i="5"/>
  <c r="U13" i="5"/>
  <c r="S13" i="5"/>
  <c r="R13" i="5"/>
  <c r="Q13" i="5"/>
  <c r="J13" i="5"/>
  <c r="I13" i="5"/>
  <c r="H13" i="5"/>
  <c r="G13" i="5"/>
  <c r="C13" i="5"/>
  <c r="W12" i="5"/>
  <c r="V12" i="5"/>
  <c r="U12" i="5"/>
  <c r="S12" i="5"/>
  <c r="R12" i="5"/>
  <c r="Q12" i="5"/>
  <c r="J12" i="5"/>
  <c r="I12" i="5"/>
  <c r="H12" i="5"/>
  <c r="G12" i="5"/>
  <c r="C12" i="5"/>
  <c r="W10" i="5"/>
  <c r="V10" i="5"/>
  <c r="U10" i="5"/>
  <c r="S10" i="5"/>
  <c r="R10" i="5"/>
  <c r="Q10" i="5"/>
  <c r="J10" i="5"/>
  <c r="I10" i="5"/>
  <c r="H10" i="5"/>
  <c r="G10" i="5"/>
  <c r="C10" i="5"/>
  <c r="T38" i="4"/>
  <c r="P38" i="4"/>
  <c r="O38" i="4"/>
  <c r="M38" i="4"/>
  <c r="L38" i="4"/>
  <c r="F38" i="4"/>
  <c r="E38" i="4"/>
  <c r="T37" i="4"/>
  <c r="P37" i="4"/>
  <c r="O37" i="4"/>
  <c r="M37" i="4"/>
  <c r="L37" i="4"/>
  <c r="F37" i="4"/>
  <c r="E37" i="4"/>
  <c r="T36" i="4"/>
  <c r="P36" i="4"/>
  <c r="O36" i="4"/>
  <c r="M36" i="4"/>
  <c r="L36" i="4"/>
  <c r="F36" i="4"/>
  <c r="E36" i="4"/>
  <c r="T35" i="4"/>
  <c r="P35" i="4"/>
  <c r="O35" i="4"/>
  <c r="M35" i="4"/>
  <c r="L35" i="4"/>
  <c r="F35" i="4"/>
  <c r="E35" i="4"/>
  <c r="T34" i="4"/>
  <c r="P34" i="4"/>
  <c r="O34" i="4"/>
  <c r="M34" i="4"/>
  <c r="L34" i="4"/>
  <c r="F34" i="4"/>
  <c r="E34" i="4"/>
  <c r="T33" i="4"/>
  <c r="P33" i="4"/>
  <c r="O33" i="4"/>
  <c r="M33" i="4"/>
  <c r="L33" i="4"/>
  <c r="F33" i="4"/>
  <c r="E33" i="4"/>
  <c r="T32" i="4"/>
  <c r="P32" i="4"/>
  <c r="O32" i="4"/>
  <c r="M32" i="4"/>
  <c r="L32" i="4"/>
  <c r="F32" i="4"/>
  <c r="E32" i="4"/>
  <c r="T31" i="4"/>
  <c r="P31" i="4"/>
  <c r="O31" i="4"/>
  <c r="M31" i="4"/>
  <c r="L31" i="4"/>
  <c r="F31" i="4"/>
  <c r="E31" i="4"/>
  <c r="T30" i="4"/>
  <c r="P30" i="4"/>
  <c r="O30" i="4"/>
  <c r="M30" i="4"/>
  <c r="L30" i="4"/>
  <c r="F30" i="4"/>
  <c r="T29" i="4"/>
  <c r="P29" i="4"/>
  <c r="O29" i="4"/>
  <c r="M29" i="4"/>
  <c r="L29" i="4"/>
  <c r="F29" i="4"/>
  <c r="E29" i="4"/>
  <c r="T28" i="4"/>
  <c r="P28" i="4"/>
  <c r="O28" i="4"/>
  <c r="M28" i="4"/>
  <c r="L28" i="4"/>
  <c r="F28" i="4"/>
  <c r="E28" i="4"/>
  <c r="T27" i="4"/>
  <c r="P27" i="4"/>
  <c r="O27" i="4"/>
  <c r="M27" i="4"/>
  <c r="L27" i="4"/>
  <c r="F27" i="4"/>
  <c r="E27" i="4"/>
  <c r="T26" i="4"/>
  <c r="P26" i="4"/>
  <c r="O26" i="4"/>
  <c r="M26" i="4"/>
  <c r="L26" i="4"/>
  <c r="F26" i="4"/>
  <c r="E26" i="4"/>
  <c r="T25" i="4"/>
  <c r="P25" i="4"/>
  <c r="O25" i="4"/>
  <c r="M25" i="4"/>
  <c r="L25" i="4"/>
  <c r="F25" i="4"/>
  <c r="T24" i="4"/>
  <c r="T12" i="4" s="1"/>
  <c r="P24" i="4"/>
  <c r="O24" i="4"/>
  <c r="O12" i="4" s="1"/>
  <c r="M24" i="4"/>
  <c r="L24" i="4"/>
  <c r="F24" i="4"/>
  <c r="F12" i="4" s="1"/>
  <c r="E24" i="4"/>
  <c r="T23" i="4"/>
  <c r="P23" i="4"/>
  <c r="O23" i="4"/>
  <c r="M23" i="4"/>
  <c r="L23" i="4"/>
  <c r="F23" i="4"/>
  <c r="E23" i="4"/>
  <c r="T22" i="4"/>
  <c r="P22" i="4"/>
  <c r="O22" i="4"/>
  <c r="M22" i="4"/>
  <c r="L22" i="4"/>
  <c r="F22" i="4"/>
  <c r="E22" i="4"/>
  <c r="T21" i="4"/>
  <c r="P21" i="4"/>
  <c r="O21" i="4"/>
  <c r="M21" i="4"/>
  <c r="L21" i="4"/>
  <c r="F21" i="4"/>
  <c r="E21" i="4"/>
  <c r="T20" i="4"/>
  <c r="P20" i="4"/>
  <c r="O20" i="4"/>
  <c r="M20" i="4"/>
  <c r="L20" i="4"/>
  <c r="F20" i="4"/>
  <c r="W16" i="4"/>
  <c r="V16" i="4"/>
  <c r="U16" i="4"/>
  <c r="S16" i="4"/>
  <c r="R16" i="4"/>
  <c r="Q16" i="4"/>
  <c r="J16" i="4"/>
  <c r="I16" i="4"/>
  <c r="H16" i="4"/>
  <c r="G16" i="4"/>
  <c r="C16" i="4"/>
  <c r="W15" i="4"/>
  <c r="V15" i="4"/>
  <c r="U15" i="4"/>
  <c r="S15" i="4"/>
  <c r="R15" i="4"/>
  <c r="Q15" i="4"/>
  <c r="J15" i="4"/>
  <c r="I15" i="4"/>
  <c r="H15" i="4"/>
  <c r="G15" i="4"/>
  <c r="C15" i="4"/>
  <c r="W14" i="4"/>
  <c r="W18" i="4" s="1"/>
  <c r="V14" i="4"/>
  <c r="V18" i="4" s="1"/>
  <c r="U14" i="4"/>
  <c r="U18" i="4" s="1"/>
  <c r="S14" i="4"/>
  <c r="S18" i="4" s="1"/>
  <c r="R14" i="4"/>
  <c r="R18" i="4" s="1"/>
  <c r="Q14" i="4"/>
  <c r="J14" i="4"/>
  <c r="J18" i="4" s="1"/>
  <c r="I14" i="4"/>
  <c r="H14" i="4"/>
  <c r="H18" i="4" s="1"/>
  <c r="G14" i="4"/>
  <c r="G18" i="4" s="1"/>
  <c r="C14" i="4"/>
  <c r="C18" i="4" s="1"/>
  <c r="W13" i="4"/>
  <c r="V13" i="4"/>
  <c r="U13" i="4"/>
  <c r="S13" i="4"/>
  <c r="R13" i="4"/>
  <c r="Q13" i="4"/>
  <c r="J13" i="4"/>
  <c r="I13" i="4"/>
  <c r="H13" i="4"/>
  <c r="G13" i="4"/>
  <c r="C13" i="4"/>
  <c r="W12" i="4"/>
  <c r="V12" i="4"/>
  <c r="U12" i="4"/>
  <c r="S12" i="4"/>
  <c r="R12" i="4"/>
  <c r="Q12" i="4"/>
  <c r="J12" i="4"/>
  <c r="I12" i="4"/>
  <c r="H12" i="4"/>
  <c r="G12" i="4"/>
  <c r="C12" i="4"/>
  <c r="W10" i="4"/>
  <c r="V10" i="4"/>
  <c r="U10" i="4"/>
  <c r="S10" i="4"/>
  <c r="R10" i="4"/>
  <c r="Q10" i="4"/>
  <c r="J10" i="4"/>
  <c r="I10" i="4"/>
  <c r="H10" i="4"/>
  <c r="G10" i="4"/>
  <c r="C10" i="4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20" i="1"/>
  <c r="G17" i="4" l="1"/>
  <c r="E12" i="4"/>
  <c r="K28" i="4"/>
  <c r="K36" i="4"/>
  <c r="K23" i="5"/>
  <c r="K27" i="5"/>
  <c r="K31" i="5"/>
  <c r="K35" i="5"/>
  <c r="K23" i="4"/>
  <c r="K31" i="4"/>
  <c r="K35" i="4"/>
  <c r="C19" i="5"/>
  <c r="U19" i="5"/>
  <c r="K22" i="5"/>
  <c r="K26" i="5"/>
  <c r="K30" i="5"/>
  <c r="K34" i="5"/>
  <c r="P15" i="5"/>
  <c r="K38" i="5"/>
  <c r="K22" i="4"/>
  <c r="K26" i="4"/>
  <c r="K30" i="4"/>
  <c r="K34" i="4"/>
  <c r="K38" i="4"/>
  <c r="K21" i="5"/>
  <c r="K25" i="5"/>
  <c r="K29" i="5"/>
  <c r="K33" i="5"/>
  <c r="K37" i="5"/>
  <c r="K21" i="4"/>
  <c r="K25" i="4"/>
  <c r="K29" i="4"/>
  <c r="K33" i="4"/>
  <c r="K37" i="4"/>
  <c r="K32" i="5"/>
  <c r="K20" i="4"/>
  <c r="F16" i="5"/>
  <c r="V17" i="4"/>
  <c r="C19" i="4"/>
  <c r="V19" i="5"/>
  <c r="R19" i="4"/>
  <c r="U17" i="5"/>
  <c r="H19" i="4"/>
  <c r="W19" i="5"/>
  <c r="G19" i="4"/>
  <c r="Q19" i="4"/>
  <c r="V19" i="4"/>
  <c r="T10" i="4"/>
  <c r="F16" i="4"/>
  <c r="P10" i="5"/>
  <c r="F13" i="5"/>
  <c r="P13" i="5"/>
  <c r="P17" i="5" s="1"/>
  <c r="T16" i="5"/>
  <c r="S17" i="5"/>
  <c r="N28" i="4"/>
  <c r="B28" i="4" s="1"/>
  <c r="N32" i="4"/>
  <c r="B32" i="4" s="1"/>
  <c r="N36" i="4"/>
  <c r="B36" i="4" s="1"/>
  <c r="E13" i="5"/>
  <c r="E16" i="5"/>
  <c r="P16" i="5"/>
  <c r="P14" i="5"/>
  <c r="P18" i="5" s="1"/>
  <c r="J11" i="4"/>
  <c r="J9" i="4" s="1"/>
  <c r="N27" i="4"/>
  <c r="B27" i="4" s="1"/>
  <c r="T14" i="4"/>
  <c r="T18" i="4" s="1"/>
  <c r="N31" i="4"/>
  <c r="I11" i="5"/>
  <c r="I9" i="5" s="1"/>
  <c r="W17" i="5"/>
  <c r="S19" i="5"/>
  <c r="F10" i="5"/>
  <c r="F14" i="5"/>
  <c r="F18" i="5" s="1"/>
  <c r="N33" i="5"/>
  <c r="B33" i="5" s="1"/>
  <c r="I19" i="4"/>
  <c r="F13" i="4"/>
  <c r="F17" i="4" s="1"/>
  <c r="N37" i="4"/>
  <c r="B37" i="4" s="1"/>
  <c r="T16" i="4"/>
  <c r="H19" i="5"/>
  <c r="Q19" i="5"/>
  <c r="N27" i="5"/>
  <c r="B27" i="5" s="1"/>
  <c r="N28" i="5"/>
  <c r="B28" i="5" s="1"/>
  <c r="N29" i="5"/>
  <c r="B29" i="5" s="1"/>
  <c r="N30" i="5"/>
  <c r="B30" i="5" s="1"/>
  <c r="F15" i="5"/>
  <c r="O15" i="5"/>
  <c r="N38" i="5"/>
  <c r="B38" i="5" s="1"/>
  <c r="T13" i="4"/>
  <c r="T17" i="4" s="1"/>
  <c r="F15" i="4"/>
  <c r="U11" i="5"/>
  <c r="U9" i="5" s="1"/>
  <c r="W11" i="5"/>
  <c r="W9" i="5" s="1"/>
  <c r="I17" i="5"/>
  <c r="N22" i="5"/>
  <c r="B22" i="5" s="1"/>
  <c r="O13" i="5"/>
  <c r="O17" i="5" s="1"/>
  <c r="N31" i="5"/>
  <c r="B31" i="5" s="1"/>
  <c r="N34" i="5"/>
  <c r="B34" i="5" s="1"/>
  <c r="P14" i="4"/>
  <c r="P18" i="4" s="1"/>
  <c r="N20" i="4"/>
  <c r="B20" i="4" s="1"/>
  <c r="N21" i="4"/>
  <c r="B21" i="4" s="1"/>
  <c r="N22" i="4"/>
  <c r="B22" i="4" s="1"/>
  <c r="K24" i="4"/>
  <c r="P13" i="4"/>
  <c r="N26" i="4"/>
  <c r="B26" i="4" s="1"/>
  <c r="F14" i="4"/>
  <c r="N35" i="4"/>
  <c r="B35" i="4" s="1"/>
  <c r="N23" i="5"/>
  <c r="B23" i="5" s="1"/>
  <c r="N24" i="5"/>
  <c r="B24" i="5" s="1"/>
  <c r="N26" i="5"/>
  <c r="B26" i="5" s="1"/>
  <c r="N35" i="5"/>
  <c r="B35" i="5" s="1"/>
  <c r="N36" i="5"/>
  <c r="B36" i="5" s="1"/>
  <c r="N37" i="5"/>
  <c r="B37" i="5" s="1"/>
  <c r="T15" i="4"/>
  <c r="N20" i="5"/>
  <c r="B20" i="5" s="1"/>
  <c r="U19" i="4"/>
  <c r="E16" i="4"/>
  <c r="N29" i="4"/>
  <c r="B29" i="4" s="1"/>
  <c r="N33" i="4"/>
  <c r="B33" i="4" s="1"/>
  <c r="C17" i="5"/>
  <c r="G11" i="5"/>
  <c r="G17" i="5"/>
  <c r="E14" i="4"/>
  <c r="E18" i="4" s="1"/>
  <c r="E10" i="4"/>
  <c r="R17" i="4"/>
  <c r="R11" i="4"/>
  <c r="R9" i="4" s="1"/>
  <c r="E13" i="4"/>
  <c r="K27" i="4"/>
  <c r="E15" i="4"/>
  <c r="K32" i="4"/>
  <c r="Q11" i="5"/>
  <c r="Q9" i="5" s="1"/>
  <c r="G19" i="5"/>
  <c r="P10" i="4"/>
  <c r="J17" i="4"/>
  <c r="H11" i="4"/>
  <c r="H9" i="4" s="1"/>
  <c r="J19" i="4"/>
  <c r="F10" i="4"/>
  <c r="T14" i="5"/>
  <c r="T18" i="5" s="1"/>
  <c r="Q17" i="5"/>
  <c r="E10" i="5"/>
  <c r="K20" i="5"/>
  <c r="N25" i="5"/>
  <c r="B25" i="5" s="1"/>
  <c r="T13" i="5"/>
  <c r="E14" i="5"/>
  <c r="K28" i="5"/>
  <c r="I18" i="4"/>
  <c r="I11" i="4"/>
  <c r="I9" i="4" s="1"/>
  <c r="C11" i="4"/>
  <c r="C9" i="4" s="1"/>
  <c r="N21" i="5"/>
  <c r="B21" i="5" s="1"/>
  <c r="T10" i="5"/>
  <c r="E12" i="5"/>
  <c r="K24" i="5"/>
  <c r="R17" i="5"/>
  <c r="R11" i="5"/>
  <c r="R9" i="5" s="1"/>
  <c r="V17" i="5"/>
  <c r="V11" i="5"/>
  <c r="V9" i="5" s="1"/>
  <c r="E15" i="5"/>
  <c r="K36" i="5"/>
  <c r="S11" i="4"/>
  <c r="S9" i="4" s="1"/>
  <c r="W11" i="4"/>
  <c r="W9" i="4" s="1"/>
  <c r="Q11" i="4"/>
  <c r="Q9" i="4" s="1"/>
  <c r="S19" i="4"/>
  <c r="W19" i="4"/>
  <c r="O10" i="4"/>
  <c r="C11" i="5"/>
  <c r="C9" i="5" s="1"/>
  <c r="S11" i="5"/>
  <c r="S9" i="5" s="1"/>
  <c r="H11" i="5"/>
  <c r="H9" i="5" s="1"/>
  <c r="H17" i="5"/>
  <c r="J19" i="5"/>
  <c r="I19" i="5"/>
  <c r="N32" i="5"/>
  <c r="B32" i="5" s="1"/>
  <c r="T15" i="5"/>
  <c r="Q17" i="4"/>
  <c r="U17" i="4"/>
  <c r="N23" i="4"/>
  <c r="B23" i="4" s="1"/>
  <c r="N24" i="4"/>
  <c r="B24" i="4" s="1"/>
  <c r="N25" i="4"/>
  <c r="B25" i="4" s="1"/>
  <c r="J17" i="5"/>
  <c r="J11" i="5"/>
  <c r="J9" i="5" s="1"/>
  <c r="R19" i="5"/>
  <c r="O10" i="5"/>
  <c r="O14" i="5"/>
  <c r="O18" i="5" s="1"/>
  <c r="O16" i="5"/>
  <c r="O13" i="4"/>
  <c r="O17" i="4" s="1"/>
  <c r="N30" i="4"/>
  <c r="B30" i="4" s="1"/>
  <c r="N38" i="4"/>
  <c r="B38" i="4" s="1"/>
  <c r="N34" i="4"/>
  <c r="B34" i="4" s="1"/>
  <c r="O16" i="4"/>
  <c r="U11" i="4"/>
  <c r="U9" i="4" s="1"/>
  <c r="W17" i="4"/>
  <c r="V11" i="4"/>
  <c r="V9" i="4" s="1"/>
  <c r="H17" i="4"/>
  <c r="Q18" i="4"/>
  <c r="G11" i="4"/>
  <c r="C17" i="4"/>
  <c r="S17" i="4"/>
  <c r="O14" i="4"/>
  <c r="O18" i="4" s="1"/>
  <c r="O15" i="4"/>
  <c r="P12" i="4"/>
  <c r="P16" i="4"/>
  <c r="I17" i="4"/>
  <c r="P15" i="4"/>
  <c r="B31" i="4" l="1"/>
  <c r="D31" i="4" s="1"/>
  <c r="F19" i="5"/>
  <c r="X33" i="4"/>
  <c r="D33" i="4"/>
  <c r="X29" i="4"/>
  <c r="D29" i="4"/>
  <c r="X31" i="4"/>
  <c r="X26" i="4"/>
  <c r="D26" i="4"/>
  <c r="X21" i="4"/>
  <c r="D21" i="4"/>
  <c r="P19" i="5"/>
  <c r="X33" i="5"/>
  <c r="D33" i="5"/>
  <c r="X27" i="4"/>
  <c r="D27" i="4"/>
  <c r="X37" i="4"/>
  <c r="D37" i="4"/>
  <c r="X36" i="4"/>
  <c r="D36" i="4"/>
  <c r="X32" i="4"/>
  <c r="D32" i="4"/>
  <c r="D29" i="5"/>
  <c r="D35" i="4"/>
  <c r="D20" i="4"/>
  <c r="P11" i="5"/>
  <c r="P9" i="5" s="1"/>
  <c r="X35" i="4"/>
  <c r="F11" i="5"/>
  <c r="F9" i="5" s="1"/>
  <c r="N16" i="4"/>
  <c r="X25" i="4"/>
  <c r="T19" i="5"/>
  <c r="F19" i="4"/>
  <c r="N16" i="5"/>
  <c r="X28" i="4"/>
  <c r="X29" i="5"/>
  <c r="F17" i="5"/>
  <c r="E11" i="4"/>
  <c r="E9" i="4" s="1"/>
  <c r="T19" i="4"/>
  <c r="F11" i="4"/>
  <c r="F9" i="4" s="1"/>
  <c r="X20" i="4"/>
  <c r="O19" i="5"/>
  <c r="N13" i="4"/>
  <c r="O11" i="5"/>
  <c r="O9" i="5" s="1"/>
  <c r="X38" i="5"/>
  <c r="D38" i="5"/>
  <c r="X28" i="5"/>
  <c r="D28" i="5"/>
  <c r="X27" i="5"/>
  <c r="D27" i="5"/>
  <c r="N14" i="5"/>
  <c r="N18" i="5" s="1"/>
  <c r="X30" i="5"/>
  <c r="D30" i="5"/>
  <c r="X26" i="5"/>
  <c r="D26" i="5"/>
  <c r="X22" i="4"/>
  <c r="D22" i="4"/>
  <c r="X34" i="5"/>
  <c r="D34" i="5"/>
  <c r="X37" i="5"/>
  <c r="D37" i="5"/>
  <c r="X24" i="5"/>
  <c r="N12" i="5"/>
  <c r="O19" i="4"/>
  <c r="N14" i="4"/>
  <c r="N18" i="4" s="1"/>
  <c r="N15" i="4"/>
  <c r="F18" i="4"/>
  <c r="E19" i="4"/>
  <c r="X20" i="5"/>
  <c r="D20" i="5"/>
  <c r="X36" i="5"/>
  <c r="X23" i="5"/>
  <c r="D23" i="5"/>
  <c r="X31" i="5"/>
  <c r="X22" i="5"/>
  <c r="D22" i="5"/>
  <c r="T11" i="4"/>
  <c r="T9" i="4" s="1"/>
  <c r="T11" i="5"/>
  <c r="T9" i="5" s="1"/>
  <c r="X35" i="5"/>
  <c r="D35" i="5"/>
  <c r="X23" i="4"/>
  <c r="D23" i="4"/>
  <c r="N10" i="4"/>
  <c r="X38" i="4"/>
  <c r="D38" i="4"/>
  <c r="X32" i="5"/>
  <c r="N15" i="5"/>
  <c r="T17" i="5"/>
  <c r="X25" i="5"/>
  <c r="N13" i="5"/>
  <c r="P19" i="4"/>
  <c r="X30" i="4"/>
  <c r="D30" i="4"/>
  <c r="X24" i="4"/>
  <c r="N12" i="4"/>
  <c r="E17" i="4"/>
  <c r="E19" i="5"/>
  <c r="E17" i="5"/>
  <c r="E11" i="5"/>
  <c r="E18" i="5"/>
  <c r="X34" i="4"/>
  <c r="D34" i="4"/>
  <c r="X21" i="5"/>
  <c r="N10" i="5"/>
  <c r="G9" i="5"/>
  <c r="D25" i="4"/>
  <c r="D24" i="4"/>
  <c r="B12" i="4"/>
  <c r="O11" i="4"/>
  <c r="O9" i="4" s="1"/>
  <c r="P11" i="4"/>
  <c r="P9" i="4" s="1"/>
  <c r="P17" i="4"/>
  <c r="D28" i="4"/>
  <c r="G9" i="4"/>
  <c r="N19" i="4" l="1"/>
  <c r="B13" i="4"/>
  <c r="D13" i="4" s="1"/>
  <c r="B15" i="4"/>
  <c r="D15" i="4" s="1"/>
  <c r="N17" i="4"/>
  <c r="B16" i="4"/>
  <c r="D16" i="4" s="1"/>
  <c r="D31" i="5"/>
  <c r="B14" i="5"/>
  <c r="D36" i="5"/>
  <c r="B16" i="5"/>
  <c r="D16" i="5" s="1"/>
  <c r="N11" i="4"/>
  <c r="N9" i="4" s="1"/>
  <c r="B10" i="4"/>
  <c r="D10" i="4" s="1"/>
  <c r="D24" i="5"/>
  <c r="B12" i="5"/>
  <c r="D12" i="5" s="1"/>
  <c r="N19" i="5"/>
  <c r="D21" i="5"/>
  <c r="B10" i="5"/>
  <c r="B13" i="5"/>
  <c r="D25" i="5"/>
  <c r="D32" i="5"/>
  <c r="B15" i="5"/>
  <c r="N17" i="5"/>
  <c r="N11" i="5"/>
  <c r="B14" i="4"/>
  <c r="B18" i="4" s="1"/>
  <c r="D18" i="4" s="1"/>
  <c r="E9" i="5"/>
  <c r="D12" i="4"/>
  <c r="B17" i="4" l="1"/>
  <c r="D17" i="4" s="1"/>
  <c r="B19" i="4"/>
  <c r="D19" i="4" s="1"/>
  <c r="B11" i="4"/>
  <c r="D11" i="4" s="1"/>
  <c r="D14" i="4"/>
  <c r="B18" i="5"/>
  <c r="D18" i="5" s="1"/>
  <c r="D14" i="5"/>
  <c r="D15" i="5"/>
  <c r="B19" i="5"/>
  <c r="D19" i="5" s="1"/>
  <c r="D13" i="5"/>
  <c r="B17" i="5"/>
  <c r="D17" i="5" s="1"/>
  <c r="B11" i="5"/>
  <c r="D11" i="5" s="1"/>
  <c r="D10" i="5"/>
  <c r="N9" i="5"/>
  <c r="B9" i="4" l="1"/>
  <c r="D9" i="4" s="1"/>
  <c r="B9" i="5"/>
  <c r="D9" i="5" s="1"/>
  <c r="Z16" i="5" l="1"/>
  <c r="Z15" i="5"/>
  <c r="Z14" i="5"/>
  <c r="Z13" i="5"/>
  <c r="Z12" i="5"/>
  <c r="Z10" i="5"/>
  <c r="Z16" i="4"/>
  <c r="Z15" i="4"/>
  <c r="Z14" i="4"/>
  <c r="Z13" i="4"/>
  <c r="Z12" i="4"/>
  <c r="Z10" i="4"/>
  <c r="Z10" i="1"/>
  <c r="Z12" i="1"/>
  <c r="Z13" i="1"/>
  <c r="Z14" i="1"/>
  <c r="Z18" i="1" s="1"/>
  <c r="Z15" i="1"/>
  <c r="Z16" i="1"/>
  <c r="L12" i="5" l="1"/>
  <c r="X12" i="5"/>
  <c r="M12" i="5"/>
  <c r="K12" i="5"/>
  <c r="L16" i="5"/>
  <c r="K16" i="5"/>
  <c r="M16" i="5"/>
  <c r="X16" i="5"/>
  <c r="K13" i="5"/>
  <c r="M13" i="5"/>
  <c r="L13" i="5"/>
  <c r="X13" i="5"/>
  <c r="L14" i="5"/>
  <c r="M14" i="5"/>
  <c r="K14" i="5"/>
  <c r="X14" i="5"/>
  <c r="L10" i="5"/>
  <c r="M10" i="5"/>
  <c r="K10" i="5"/>
  <c r="X10" i="5"/>
  <c r="M15" i="5"/>
  <c r="L15" i="5"/>
  <c r="K15" i="5"/>
  <c r="X15" i="5"/>
  <c r="L10" i="4"/>
  <c r="K10" i="4"/>
  <c r="M10" i="4"/>
  <c r="X10" i="4"/>
  <c r="K16" i="4"/>
  <c r="L16" i="4"/>
  <c r="M16" i="4"/>
  <c r="X16" i="4"/>
  <c r="K13" i="4"/>
  <c r="L13" i="4"/>
  <c r="M13" i="4"/>
  <c r="X13" i="4"/>
  <c r="Z19" i="4"/>
  <c r="L15" i="4"/>
  <c r="M15" i="4"/>
  <c r="K15" i="4"/>
  <c r="X15" i="4"/>
  <c r="K12" i="4"/>
  <c r="M12" i="4"/>
  <c r="X12" i="4"/>
  <c r="L12" i="4"/>
  <c r="L14" i="4"/>
  <c r="M14" i="4"/>
  <c r="K14" i="4"/>
  <c r="X14" i="4"/>
  <c r="Z17" i="1"/>
  <c r="Z17" i="4"/>
  <c r="Z11" i="5"/>
  <c r="Z19" i="5"/>
  <c r="Z11" i="4"/>
  <c r="Z17" i="5"/>
  <c r="Z18" i="5"/>
  <c r="Z18" i="4"/>
  <c r="Z19" i="1"/>
  <c r="Z11" i="1"/>
  <c r="Z9" i="1" s="1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M18" i="5" l="1"/>
  <c r="L18" i="5"/>
  <c r="K18" i="5"/>
  <c r="X18" i="5"/>
  <c r="M17" i="5"/>
  <c r="L17" i="5"/>
  <c r="K17" i="5"/>
  <c r="X17" i="5"/>
  <c r="Z9" i="5"/>
  <c r="M11" i="5"/>
  <c r="L11" i="5"/>
  <c r="K11" i="5"/>
  <c r="X11" i="5"/>
  <c r="L19" i="5"/>
  <c r="M19" i="5"/>
  <c r="K19" i="5"/>
  <c r="X19" i="5"/>
  <c r="K17" i="4"/>
  <c r="L17" i="4"/>
  <c r="X17" i="4"/>
  <c r="M17" i="4"/>
  <c r="Z9" i="4"/>
  <c r="M11" i="4"/>
  <c r="K11" i="4"/>
  <c r="L11" i="4"/>
  <c r="X11" i="4"/>
  <c r="L18" i="4"/>
  <c r="M18" i="4"/>
  <c r="K18" i="4"/>
  <c r="X18" i="4"/>
  <c r="M19" i="4"/>
  <c r="K19" i="4"/>
  <c r="L19" i="4"/>
  <c r="X19" i="4"/>
  <c r="M9" i="5" l="1"/>
  <c r="L9" i="5"/>
  <c r="K9" i="5"/>
  <c r="X9" i="5"/>
  <c r="M9" i="4"/>
  <c r="K9" i="4"/>
  <c r="X9" i="4"/>
  <c r="L9" i="4"/>
  <c r="K20" i="1" l="1"/>
  <c r="U16" i="1"/>
  <c r="U15" i="1"/>
  <c r="U14" i="1"/>
  <c r="U18" i="1" s="1"/>
  <c r="U13" i="1"/>
  <c r="U12" i="1"/>
  <c r="U10" i="1"/>
  <c r="Q16" i="1"/>
  <c r="Q15" i="1"/>
  <c r="Q14" i="1"/>
  <c r="Q18" i="1" s="1"/>
  <c r="Q13" i="1"/>
  <c r="Q12" i="1"/>
  <c r="Q10" i="1"/>
  <c r="T29" i="1"/>
  <c r="T38" i="1"/>
  <c r="T37" i="1"/>
  <c r="T36" i="1"/>
  <c r="T35" i="1"/>
  <c r="T34" i="1"/>
  <c r="T33" i="1"/>
  <c r="T32" i="1"/>
  <c r="T31" i="1"/>
  <c r="T30" i="1"/>
  <c r="T28" i="1"/>
  <c r="T27" i="1"/>
  <c r="T26" i="1"/>
  <c r="T24" i="1"/>
  <c r="T12" i="1" s="1"/>
  <c r="T23" i="1"/>
  <c r="T22" i="1"/>
  <c r="T21" i="1"/>
  <c r="T20" i="1"/>
  <c r="P29" i="1"/>
  <c r="P21" i="1"/>
  <c r="P23" i="1"/>
  <c r="P24" i="1"/>
  <c r="P12" i="1" s="1"/>
  <c r="P25" i="1"/>
  <c r="P26" i="1"/>
  <c r="P27" i="1"/>
  <c r="P28" i="1"/>
  <c r="P30" i="1"/>
  <c r="P31" i="1"/>
  <c r="P32" i="1"/>
  <c r="P33" i="1"/>
  <c r="P34" i="1"/>
  <c r="P35" i="1"/>
  <c r="P36" i="1"/>
  <c r="P37" i="1"/>
  <c r="P38" i="1"/>
  <c r="P20" i="1"/>
  <c r="W16" i="1"/>
  <c r="V16" i="1"/>
  <c r="W15" i="1"/>
  <c r="V15" i="1"/>
  <c r="W14" i="1"/>
  <c r="W18" i="1" s="1"/>
  <c r="V14" i="1"/>
  <c r="V18" i="1" s="1"/>
  <c r="W13" i="1"/>
  <c r="V13" i="1"/>
  <c r="W12" i="1"/>
  <c r="V12" i="1"/>
  <c r="W10" i="1"/>
  <c r="V10" i="1"/>
  <c r="S16" i="1"/>
  <c r="R16" i="1"/>
  <c r="S15" i="1"/>
  <c r="R15" i="1"/>
  <c r="S14" i="1"/>
  <c r="S18" i="1" s="1"/>
  <c r="R14" i="1"/>
  <c r="R18" i="1" s="1"/>
  <c r="S13" i="1"/>
  <c r="R13" i="1"/>
  <c r="S12" i="1"/>
  <c r="R12" i="1"/>
  <c r="S10" i="1"/>
  <c r="R10" i="1"/>
  <c r="O16" i="1"/>
  <c r="O15" i="1"/>
  <c r="O14" i="1"/>
  <c r="O18" i="1" s="1"/>
  <c r="O13" i="1"/>
  <c r="O12" i="1"/>
  <c r="O10" i="1"/>
  <c r="J16" i="1"/>
  <c r="J15" i="1"/>
  <c r="J14" i="1"/>
  <c r="J18" i="1" s="1"/>
  <c r="J13" i="1"/>
  <c r="J12" i="1"/>
  <c r="J10" i="1"/>
  <c r="H16" i="1"/>
  <c r="H15" i="1"/>
  <c r="H14" i="1"/>
  <c r="H18" i="1" s="1"/>
  <c r="H13" i="1"/>
  <c r="H12" i="1"/>
  <c r="H10" i="1"/>
  <c r="I16" i="1"/>
  <c r="M16" i="1" s="1"/>
  <c r="I15" i="1"/>
  <c r="M15" i="1" s="1"/>
  <c r="I14" i="1"/>
  <c r="M14" i="1" s="1"/>
  <c r="I13" i="1"/>
  <c r="M13" i="1" s="1"/>
  <c r="I12" i="1"/>
  <c r="M12" i="1" s="1"/>
  <c r="I10" i="1"/>
  <c r="M10" i="1" s="1"/>
  <c r="G16" i="1"/>
  <c r="L16" i="1" s="1"/>
  <c r="G15" i="1"/>
  <c r="L15" i="1" s="1"/>
  <c r="G14" i="1"/>
  <c r="L14" i="1" s="1"/>
  <c r="G13" i="1"/>
  <c r="L13" i="1" s="1"/>
  <c r="G12" i="1"/>
  <c r="L12" i="1" s="1"/>
  <c r="G10" i="1"/>
  <c r="L10" i="1" s="1"/>
  <c r="E23" i="1"/>
  <c r="E21" i="1"/>
  <c r="E22" i="1"/>
  <c r="E24" i="1"/>
  <c r="E26" i="1"/>
  <c r="E27" i="1"/>
  <c r="E28" i="1"/>
  <c r="E30" i="1"/>
  <c r="E31" i="1"/>
  <c r="E32" i="1"/>
  <c r="E33" i="1"/>
  <c r="E34" i="1"/>
  <c r="E35" i="1"/>
  <c r="E36" i="1"/>
  <c r="E37" i="1"/>
  <c r="E38" i="1"/>
  <c r="F16" i="1"/>
  <c r="F15" i="1"/>
  <c r="F14" i="1"/>
  <c r="F18" i="1" s="1"/>
  <c r="F13" i="1"/>
  <c r="F12" i="1"/>
  <c r="F10" i="1"/>
  <c r="C16" i="1"/>
  <c r="C15" i="1"/>
  <c r="C14" i="1"/>
  <c r="C18" i="1" s="1"/>
  <c r="C13" i="1"/>
  <c r="C12" i="1"/>
  <c r="C10" i="1"/>
  <c r="N20" i="1" l="1"/>
  <c r="B20" i="1" s="1"/>
  <c r="E16" i="1"/>
  <c r="K16" i="1" s="1"/>
  <c r="K31" i="1"/>
  <c r="K27" i="1"/>
  <c r="K22" i="1"/>
  <c r="K38" i="1"/>
  <c r="K34" i="1"/>
  <c r="K30" i="1"/>
  <c r="K26" i="1"/>
  <c r="K21" i="1"/>
  <c r="K37" i="1"/>
  <c r="K33" i="1"/>
  <c r="K29" i="1"/>
  <c r="K25" i="1"/>
  <c r="K23" i="1"/>
  <c r="K35" i="1"/>
  <c r="K36" i="1"/>
  <c r="K32" i="1"/>
  <c r="K28" i="1"/>
  <c r="K24" i="1"/>
  <c r="E12" i="1"/>
  <c r="K12" i="1" s="1"/>
  <c r="I18" i="1"/>
  <c r="M18" i="1" s="1"/>
  <c r="G18" i="1"/>
  <c r="L18" i="1" s="1"/>
  <c r="N38" i="1"/>
  <c r="B38" i="1" s="1"/>
  <c r="N34" i="1"/>
  <c r="B34" i="1" s="1"/>
  <c r="N30" i="1"/>
  <c r="B30" i="1" s="1"/>
  <c r="N25" i="1"/>
  <c r="B25" i="1" s="1"/>
  <c r="N21" i="1"/>
  <c r="B21" i="1" s="1"/>
  <c r="N26" i="1"/>
  <c r="B26" i="1" s="1"/>
  <c r="U11" i="1"/>
  <c r="U9" i="1" s="1"/>
  <c r="U19" i="1"/>
  <c r="Q11" i="1"/>
  <c r="Q9" i="1" s="1"/>
  <c r="U17" i="1"/>
  <c r="N37" i="1"/>
  <c r="B37" i="1" s="1"/>
  <c r="N33" i="1"/>
  <c r="B33" i="1" s="1"/>
  <c r="T16" i="1"/>
  <c r="Q19" i="1"/>
  <c r="N29" i="1"/>
  <c r="B29" i="1" s="1"/>
  <c r="T15" i="1"/>
  <c r="Q17" i="1"/>
  <c r="T14" i="1"/>
  <c r="T18" i="1" s="1"/>
  <c r="N22" i="1"/>
  <c r="B22" i="1" s="1"/>
  <c r="T10" i="1"/>
  <c r="T13" i="1"/>
  <c r="N24" i="1"/>
  <c r="B24" i="1" s="1"/>
  <c r="N36" i="1"/>
  <c r="B36" i="1" s="1"/>
  <c r="P15" i="1"/>
  <c r="P13" i="1"/>
  <c r="P17" i="1" s="1"/>
  <c r="N23" i="1"/>
  <c r="B23" i="1" s="1"/>
  <c r="N35" i="1"/>
  <c r="B35" i="1" s="1"/>
  <c r="N31" i="1"/>
  <c r="B31" i="1" s="1"/>
  <c r="P16" i="1"/>
  <c r="P10" i="1"/>
  <c r="P14" i="1"/>
  <c r="P18" i="1" s="1"/>
  <c r="N32" i="1"/>
  <c r="B32" i="1" s="1"/>
  <c r="N28" i="1"/>
  <c r="B28" i="1" s="1"/>
  <c r="N27" i="1"/>
  <c r="B27" i="1" s="1"/>
  <c r="O19" i="1"/>
  <c r="R17" i="1"/>
  <c r="V17" i="1"/>
  <c r="W19" i="1"/>
  <c r="S17" i="1"/>
  <c r="W17" i="1"/>
  <c r="V19" i="1"/>
  <c r="R19" i="1"/>
  <c r="V11" i="1"/>
  <c r="V9" i="1" s="1"/>
  <c r="S19" i="1"/>
  <c r="W11" i="1"/>
  <c r="W9" i="1" s="1"/>
  <c r="O11" i="1"/>
  <c r="O9" i="1" s="1"/>
  <c r="R11" i="1"/>
  <c r="R9" i="1" s="1"/>
  <c r="S11" i="1"/>
  <c r="S9" i="1" s="1"/>
  <c r="O17" i="1"/>
  <c r="J19" i="1"/>
  <c r="J11" i="1"/>
  <c r="J9" i="1" s="1"/>
  <c r="H11" i="1"/>
  <c r="H9" i="1" s="1"/>
  <c r="J17" i="1"/>
  <c r="I11" i="1"/>
  <c r="M11" i="1" s="1"/>
  <c r="H19" i="1"/>
  <c r="G11" i="1"/>
  <c r="L11" i="1" s="1"/>
  <c r="H17" i="1"/>
  <c r="I19" i="1"/>
  <c r="M19" i="1" s="1"/>
  <c r="I17" i="1"/>
  <c r="M17" i="1" s="1"/>
  <c r="G19" i="1"/>
  <c r="L19" i="1" s="1"/>
  <c r="G17" i="1"/>
  <c r="L17" i="1" s="1"/>
  <c r="F19" i="1"/>
  <c r="F11" i="1"/>
  <c r="F9" i="1" s="1"/>
  <c r="E13" i="1"/>
  <c r="K13" i="1" s="1"/>
  <c r="C17" i="1"/>
  <c r="F17" i="1"/>
  <c r="E10" i="1"/>
  <c r="K10" i="1" s="1"/>
  <c r="E14" i="1"/>
  <c r="K14" i="1" s="1"/>
  <c r="E15" i="1"/>
  <c r="K15" i="1" s="1"/>
  <c r="C19" i="1"/>
  <c r="C11" i="1"/>
  <c r="C9" i="1" s="1"/>
  <c r="X28" i="1" l="1"/>
  <c r="X31" i="1"/>
  <c r="X33" i="1"/>
  <c r="X27" i="1"/>
  <c r="X23" i="1"/>
  <c r="X24" i="1"/>
  <c r="X26" i="1"/>
  <c r="X34" i="1"/>
  <c r="X38" i="1"/>
  <c r="X25" i="1"/>
  <c r="X21" i="1"/>
  <c r="X32" i="1"/>
  <c r="X35" i="1"/>
  <c r="X36" i="1"/>
  <c r="X22" i="1"/>
  <c r="X29" i="1"/>
  <c r="X37" i="1"/>
  <c r="X30" i="1"/>
  <c r="X20" i="1"/>
  <c r="E18" i="1"/>
  <c r="K18" i="1" s="1"/>
  <c r="E17" i="1"/>
  <c r="K17" i="1" s="1"/>
  <c r="I9" i="1"/>
  <c r="M9" i="1" s="1"/>
  <c r="G9" i="1"/>
  <c r="L9" i="1" s="1"/>
  <c r="N12" i="1"/>
  <c r="X12" i="1" s="1"/>
  <c r="N16" i="1"/>
  <c r="X16" i="1" s="1"/>
  <c r="N13" i="1"/>
  <c r="X13" i="1" s="1"/>
  <c r="N15" i="1"/>
  <c r="X15" i="1" s="1"/>
  <c r="T19" i="1"/>
  <c r="T11" i="1"/>
  <c r="T9" i="1" s="1"/>
  <c r="N10" i="1"/>
  <c r="X10" i="1" s="1"/>
  <c r="T17" i="1"/>
  <c r="N14" i="1"/>
  <c r="X14" i="1" s="1"/>
  <c r="P19" i="1"/>
  <c r="P11" i="1"/>
  <c r="P9" i="1" s="1"/>
  <c r="E19" i="1"/>
  <c r="K19" i="1" s="1"/>
  <c r="E11" i="1"/>
  <c r="K11" i="1" s="1"/>
  <c r="D20" i="1" l="1"/>
  <c r="N18" i="1"/>
  <c r="X18" i="1" s="1"/>
  <c r="E9" i="1"/>
  <c r="K9" i="1" s="1"/>
  <c r="D34" i="1"/>
  <c r="D28" i="1"/>
  <c r="D30" i="1"/>
  <c r="D36" i="1"/>
  <c r="D23" i="1"/>
  <c r="D32" i="1"/>
  <c r="D26" i="1"/>
  <c r="D35" i="1"/>
  <c r="D38" i="1"/>
  <c r="D22" i="1"/>
  <c r="D31" i="1"/>
  <c r="D29" i="1"/>
  <c r="D27" i="1"/>
  <c r="D33" i="1"/>
  <c r="D21" i="1"/>
  <c r="B16" i="1"/>
  <c r="B13" i="1"/>
  <c r="B14" i="1"/>
  <c r="B10" i="1"/>
  <c r="D37" i="1"/>
  <c r="D25" i="1"/>
  <c r="B15" i="1"/>
  <c r="N17" i="1"/>
  <c r="X17" i="1" s="1"/>
  <c r="D24" i="1"/>
  <c r="B12" i="1"/>
  <c r="N19" i="1"/>
  <c r="X19" i="1" s="1"/>
  <c r="N11" i="1"/>
  <c r="X11" i="1" s="1"/>
  <c r="N9" i="1" l="1"/>
  <c r="X9" i="1" s="1"/>
  <c r="D13" i="1"/>
  <c r="D10" i="1"/>
  <c r="D16" i="1"/>
  <c r="D15" i="1"/>
  <c r="B18" i="1"/>
  <c r="D14" i="1"/>
  <c r="B19" i="1"/>
  <c r="D12" i="1"/>
  <c r="B11" i="1"/>
  <c r="B17" i="1"/>
  <c r="D19" i="1" l="1"/>
  <c r="D17" i="1"/>
  <c r="D18" i="1"/>
  <c r="D11" i="1"/>
  <c r="B9" i="1"/>
  <c r="D9" i="1" l="1"/>
</calcChain>
</file>

<file path=xl/sharedStrings.xml><?xml version="1.0" encoding="utf-8"?>
<sst xmlns="http://schemas.openxmlformats.org/spreadsheetml/2006/main" count="201" uniqueCount="59">
  <si>
    <t>江府町</t>
    <rPh sb="0" eb="3">
      <t>コウフチョウ</t>
    </rPh>
    <phoneticPr fontId="2"/>
  </si>
  <si>
    <t>日野町</t>
    <rPh sb="0" eb="3">
      <t>ヒノチョウ</t>
    </rPh>
    <phoneticPr fontId="2"/>
  </si>
  <si>
    <t>日南町</t>
    <rPh sb="0" eb="3">
      <t>ニチナンチョウ</t>
    </rPh>
    <phoneticPr fontId="2"/>
  </si>
  <si>
    <t>伯耆町</t>
    <rPh sb="0" eb="3">
      <t>ホウキチョウ</t>
    </rPh>
    <phoneticPr fontId="2"/>
  </si>
  <si>
    <t>南部町</t>
    <rPh sb="0" eb="3">
      <t>ナンブチョウ</t>
    </rPh>
    <phoneticPr fontId="2"/>
  </si>
  <si>
    <t>大山町</t>
    <rPh sb="0" eb="3">
      <t>ダイセンチョウ</t>
    </rPh>
    <phoneticPr fontId="2"/>
  </si>
  <si>
    <t>日吉津村</t>
    <rPh sb="0" eb="4">
      <t>ヒエヅソン</t>
    </rPh>
    <phoneticPr fontId="2"/>
  </si>
  <si>
    <t>北栄町</t>
    <rPh sb="0" eb="3">
      <t>ホクエイチョウ</t>
    </rPh>
    <phoneticPr fontId="2"/>
  </si>
  <si>
    <t>琴浦町</t>
    <rPh sb="0" eb="3">
      <t>コトウラチョウ</t>
    </rPh>
    <phoneticPr fontId="2"/>
  </si>
  <si>
    <t>湯梨浜町</t>
    <rPh sb="0" eb="4">
      <t>ユリハマチョウ</t>
    </rPh>
    <phoneticPr fontId="2"/>
  </si>
  <si>
    <t>三朝町</t>
    <rPh sb="0" eb="3">
      <t>ミササチョウ</t>
    </rPh>
    <phoneticPr fontId="2"/>
  </si>
  <si>
    <t>八頭町</t>
    <rPh sb="0" eb="3">
      <t>ヤズチョウ</t>
    </rPh>
    <phoneticPr fontId="2"/>
  </si>
  <si>
    <t>智頭町</t>
    <rPh sb="0" eb="3">
      <t>チヅチョウ</t>
    </rPh>
    <phoneticPr fontId="2"/>
  </si>
  <si>
    <t>若桜町</t>
    <rPh sb="0" eb="3">
      <t>ワカサチョウ</t>
    </rPh>
    <phoneticPr fontId="2"/>
  </si>
  <si>
    <t>岩美町</t>
    <rPh sb="0" eb="3">
      <t>イワミチョウ</t>
    </rPh>
    <phoneticPr fontId="2"/>
  </si>
  <si>
    <t>境港市</t>
    <rPh sb="0" eb="3">
      <t>サカイミナトシ</t>
    </rPh>
    <phoneticPr fontId="2"/>
  </si>
  <si>
    <t>倉吉市</t>
    <rPh sb="0" eb="3">
      <t>クラヨシシ</t>
    </rPh>
    <phoneticPr fontId="2"/>
  </si>
  <si>
    <t>米子市</t>
    <rPh sb="0" eb="3">
      <t>ヨナゴシ</t>
    </rPh>
    <phoneticPr fontId="2"/>
  </si>
  <si>
    <t>鳥取市</t>
    <rPh sb="0" eb="3">
      <t>トットリシ</t>
    </rPh>
    <phoneticPr fontId="2"/>
  </si>
  <si>
    <t>西部地区</t>
    <rPh sb="0" eb="2">
      <t>セイブ</t>
    </rPh>
    <rPh sb="2" eb="4">
      <t>チク</t>
    </rPh>
    <phoneticPr fontId="2"/>
  </si>
  <si>
    <t>中部地区</t>
    <rPh sb="0" eb="2">
      <t>チュウブ</t>
    </rPh>
    <rPh sb="2" eb="4">
      <t>チク</t>
    </rPh>
    <phoneticPr fontId="2"/>
  </si>
  <si>
    <t>東部地区</t>
    <rPh sb="0" eb="2">
      <t>トウブ</t>
    </rPh>
    <rPh sb="2" eb="4">
      <t>チク</t>
    </rPh>
    <phoneticPr fontId="2"/>
  </si>
  <si>
    <t>日野郡</t>
    <rPh sb="0" eb="3">
      <t>ヒノグン</t>
    </rPh>
    <phoneticPr fontId="2"/>
  </si>
  <si>
    <t>西伯郡</t>
    <rPh sb="0" eb="3">
      <t>サイハクグン</t>
    </rPh>
    <phoneticPr fontId="2"/>
  </si>
  <si>
    <t>東伯郡</t>
    <rPh sb="0" eb="3">
      <t>トウハクグン</t>
    </rPh>
    <phoneticPr fontId="2"/>
  </si>
  <si>
    <t>八頭郡</t>
    <rPh sb="0" eb="3">
      <t>ヤズグン</t>
    </rPh>
    <phoneticPr fontId="2"/>
  </si>
  <si>
    <t>岩美郡</t>
    <rPh sb="0" eb="3">
      <t>イワミグン</t>
    </rPh>
    <phoneticPr fontId="2"/>
  </si>
  <si>
    <t>郡計</t>
    <rPh sb="0" eb="1">
      <t>グン</t>
    </rPh>
    <rPh sb="1" eb="2">
      <t>ケイ</t>
    </rPh>
    <phoneticPr fontId="2"/>
  </si>
  <si>
    <t>市計</t>
    <rPh sb="0" eb="1">
      <t>シ</t>
    </rPh>
    <rPh sb="1" eb="2">
      <t>ケイ</t>
    </rPh>
    <phoneticPr fontId="2"/>
  </si>
  <si>
    <t>県計</t>
    <rPh sb="0" eb="2">
      <t>ケンケイ</t>
    </rPh>
    <phoneticPr fontId="2"/>
  </si>
  <si>
    <t>県内</t>
    <rPh sb="0" eb="2">
      <t>ケンナイ</t>
    </rPh>
    <phoneticPr fontId="2"/>
  </si>
  <si>
    <t>県外・国外</t>
    <rPh sb="0" eb="2">
      <t>ケンガイ</t>
    </rPh>
    <rPh sb="3" eb="5">
      <t>コクガイ</t>
    </rPh>
    <phoneticPr fontId="2"/>
  </si>
  <si>
    <t>総数</t>
    <rPh sb="0" eb="2">
      <t>ソウスウ</t>
    </rPh>
    <phoneticPr fontId="2"/>
  </si>
  <si>
    <t>死亡</t>
    <rPh sb="0" eb="2">
      <t>シボウ</t>
    </rPh>
    <phoneticPr fontId="2"/>
  </si>
  <si>
    <t>出生</t>
    <rPh sb="0" eb="2">
      <t>シュッショウ</t>
    </rPh>
    <phoneticPr fontId="2"/>
  </si>
  <si>
    <t>転出</t>
    <rPh sb="0" eb="2">
      <t>テンシュツ</t>
    </rPh>
    <phoneticPr fontId="2"/>
  </si>
  <si>
    <t>転入</t>
    <rPh sb="0" eb="2">
      <t>テンニュウ</t>
    </rPh>
    <phoneticPr fontId="2"/>
  </si>
  <si>
    <t>地域</t>
    <rPh sb="0" eb="2">
      <t>チイキ</t>
    </rPh>
    <phoneticPr fontId="2"/>
  </si>
  <si>
    <t>社会増減数</t>
    <rPh sb="0" eb="2">
      <t>シャカイ</t>
    </rPh>
    <rPh sb="2" eb="4">
      <t>ゾウゲン</t>
    </rPh>
    <rPh sb="4" eb="5">
      <t>スウ</t>
    </rPh>
    <phoneticPr fontId="2"/>
  </si>
  <si>
    <t>自然増減数</t>
    <rPh sb="0" eb="2">
      <t>シゼン</t>
    </rPh>
    <rPh sb="2" eb="4">
      <t>ゾウゲン</t>
    </rPh>
    <rPh sb="4" eb="5">
      <t>スウ</t>
    </rPh>
    <phoneticPr fontId="2"/>
  </si>
  <si>
    <t>人口増減数</t>
    <rPh sb="0" eb="2">
      <t>ジンコウ</t>
    </rPh>
    <rPh sb="2" eb="4">
      <t>ゾウゲン</t>
    </rPh>
    <rPh sb="4" eb="5">
      <t>スウ</t>
    </rPh>
    <phoneticPr fontId="2"/>
  </si>
  <si>
    <t>総数</t>
    <rPh sb="0" eb="2">
      <t>ソウスウ</t>
    </rPh>
    <phoneticPr fontId="1"/>
  </si>
  <si>
    <t>男女計</t>
    <rPh sb="0" eb="3">
      <t>ダンジョケイ</t>
    </rPh>
    <phoneticPr fontId="1"/>
  </si>
  <si>
    <t>自然増減率</t>
    <rPh sb="0" eb="2">
      <t>シゼン</t>
    </rPh>
    <rPh sb="2" eb="5">
      <t>ゾウゲンリツ</t>
    </rPh>
    <phoneticPr fontId="1"/>
  </si>
  <si>
    <t>出生率</t>
    <rPh sb="0" eb="3">
      <t>シュッショウリツ</t>
    </rPh>
    <phoneticPr fontId="1"/>
  </si>
  <si>
    <t>死亡率</t>
    <rPh sb="0" eb="3">
      <t>シボウリツ</t>
    </rPh>
    <phoneticPr fontId="1"/>
  </si>
  <si>
    <t>人口1,000人あたり</t>
    <rPh sb="0" eb="2">
      <t>ジンコウ</t>
    </rPh>
    <rPh sb="7" eb="8">
      <t>ニン</t>
    </rPh>
    <phoneticPr fontId="1"/>
  </si>
  <si>
    <t>県内</t>
    <rPh sb="0" eb="2">
      <t>ケンナイ</t>
    </rPh>
    <phoneticPr fontId="1"/>
  </si>
  <si>
    <t>社会増減率</t>
    <rPh sb="0" eb="2">
      <t>シャカイ</t>
    </rPh>
    <rPh sb="2" eb="5">
      <t>ゾウゲンリツ</t>
    </rPh>
    <phoneticPr fontId="2"/>
  </si>
  <si>
    <t>女計</t>
    <rPh sb="0" eb="1">
      <t>オンナ</t>
    </rPh>
    <rPh sb="1" eb="2">
      <t>ケイ</t>
    </rPh>
    <phoneticPr fontId="1"/>
  </si>
  <si>
    <t>男計</t>
    <rPh sb="0" eb="1">
      <t>オトコ</t>
    </rPh>
    <rPh sb="1" eb="2">
      <t>ケイ</t>
    </rPh>
    <phoneticPr fontId="1"/>
  </si>
  <si>
    <t>対前年増減数</t>
    <rPh sb="0" eb="1">
      <t>タイ</t>
    </rPh>
    <rPh sb="1" eb="3">
      <t>ゼンネン</t>
    </rPh>
    <rPh sb="3" eb="5">
      <t>ゾウゲン</t>
    </rPh>
    <rPh sb="5" eb="6">
      <t>スウ</t>
    </rPh>
    <phoneticPr fontId="2"/>
  </si>
  <si>
    <t>対前年増減率</t>
    <rPh sb="0" eb="1">
      <t>タイ</t>
    </rPh>
    <rPh sb="1" eb="3">
      <t>ゼンネン</t>
    </rPh>
    <rPh sb="3" eb="5">
      <t>ゾウゲン</t>
    </rPh>
    <rPh sb="5" eb="6">
      <t>リツ</t>
    </rPh>
    <phoneticPr fontId="2"/>
  </si>
  <si>
    <t>対前年増減数</t>
    <rPh sb="0" eb="1">
      <t>タイ</t>
    </rPh>
    <rPh sb="1" eb="3">
      <t>ゼンネン</t>
    </rPh>
    <rPh sb="3" eb="5">
      <t>ゾウゲン</t>
    </rPh>
    <rPh sb="5" eb="6">
      <t>スウ</t>
    </rPh>
    <phoneticPr fontId="1"/>
  </si>
  <si>
    <t>期首人口</t>
    <rPh sb="0" eb="2">
      <t>キシュ</t>
    </rPh>
    <rPh sb="2" eb="4">
      <t>ジンコウ</t>
    </rPh>
    <phoneticPr fontId="1"/>
  </si>
  <si>
    <t>　　   ２　「率」は、「実数」を期首人口で除したもの。</t>
    <rPh sb="8" eb="9">
      <t>リツ</t>
    </rPh>
    <rPh sb="13" eb="15">
      <t>ジッスウ</t>
    </rPh>
    <rPh sb="17" eb="21">
      <t>キシュジンコウ</t>
    </rPh>
    <rPh sb="22" eb="23">
      <t>ジョ</t>
    </rPh>
    <phoneticPr fontId="2"/>
  </si>
  <si>
    <t>（注）１　自然増減率、出生率、死亡率、社会増減率については、少数第三位以下を四捨五入して算出。</t>
    <rPh sb="5" eb="7">
      <t>シゼン</t>
    </rPh>
    <rPh sb="7" eb="10">
      <t>ゾウゲンリツ</t>
    </rPh>
    <rPh sb="11" eb="14">
      <t>シュッショウリツ</t>
    </rPh>
    <rPh sb="15" eb="18">
      <t>シボウリツ</t>
    </rPh>
    <rPh sb="19" eb="21">
      <t>シャカイ</t>
    </rPh>
    <rPh sb="21" eb="24">
      <t>ゾウゲンリツ</t>
    </rPh>
    <rPh sb="30" eb="32">
      <t>ショウスウ</t>
    </rPh>
    <rPh sb="32" eb="33">
      <t>ダイ</t>
    </rPh>
    <rPh sb="33" eb="34">
      <t>3</t>
    </rPh>
    <rPh sb="34" eb="35">
      <t>イ</t>
    </rPh>
    <rPh sb="35" eb="37">
      <t>イカ</t>
    </rPh>
    <rPh sb="38" eb="42">
      <t>シシャゴニュウ</t>
    </rPh>
    <rPh sb="44" eb="46">
      <t>サンシュツ</t>
    </rPh>
    <phoneticPr fontId="1"/>
  </si>
  <si>
    <t>第4表　市町村別、男女別人口増減</t>
    <rPh sb="0" eb="1">
      <t>ダイ</t>
    </rPh>
    <rPh sb="2" eb="3">
      <t>ヒョウ</t>
    </rPh>
    <rPh sb="4" eb="7">
      <t>シチョウソン</t>
    </rPh>
    <rPh sb="7" eb="8">
      <t>ベツ</t>
    </rPh>
    <rPh sb="9" eb="12">
      <t>ダンジョベツ</t>
    </rPh>
    <rPh sb="12" eb="14">
      <t>ジンコウ</t>
    </rPh>
    <rPh sb="14" eb="16">
      <t>ゾウゲン</t>
    </rPh>
    <phoneticPr fontId="2"/>
  </si>
  <si>
    <t>（R3.10.1～R4.9.30）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</si>
</sst>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0.0_ "/>
    <numFmt numFmtId="178" formatCode="#,##0.00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0" borderId="2" xfId="0" applyFont="1" applyBorder="1">
      <alignment vertical="center"/>
    </xf>
    <xf numFmtId="0" fontId="0" fillId="0" borderId="2" xfId="0" applyBorder="1">
      <alignment vertical="center"/>
    </xf>
    <xf numFmtId="0" fontId="4" fillId="0" borderId="3" xfId="0" applyFont="1" applyBorder="1">
      <alignment vertical="center"/>
    </xf>
    <xf numFmtId="0" fontId="0" fillId="0" borderId="3" xfId="0" applyBorder="1">
      <alignment vertical="center"/>
    </xf>
    <xf numFmtId="0" fontId="4" fillId="0" borderId="6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6" xfId="0" applyNumberFormat="1" applyBorder="1">
      <alignment vertical="center"/>
    </xf>
    <xf numFmtId="177" fontId="0" fillId="0" borderId="6" xfId="0" applyNumberFormat="1" applyBorder="1" applyAlignment="1">
      <alignment horizontal="right" vertical="center"/>
    </xf>
    <xf numFmtId="176" fontId="0" fillId="0" borderId="3" xfId="0" applyNumberFormat="1" applyBorder="1">
      <alignment vertical="center"/>
    </xf>
    <xf numFmtId="177" fontId="0" fillId="0" borderId="3" xfId="0" applyNumberFormat="1" applyBorder="1" applyAlignment="1">
      <alignment horizontal="right"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 applyAlignment="1">
      <alignment horizontal="right" vertical="center"/>
    </xf>
    <xf numFmtId="176" fontId="0" fillId="0" borderId="2" xfId="0" applyNumberFormat="1" applyBorder="1">
      <alignment vertical="center"/>
    </xf>
    <xf numFmtId="177" fontId="0" fillId="0" borderId="2" xfId="0" applyNumberFormat="1" applyBorder="1" applyAlignment="1">
      <alignment horizontal="right" vertical="center"/>
    </xf>
    <xf numFmtId="176" fontId="0" fillId="0" borderId="5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3" xfId="0" applyNumberFormat="1" applyFont="1" applyBorder="1">
      <alignment vertical="center"/>
    </xf>
    <xf numFmtId="177" fontId="0" fillId="0" borderId="3" xfId="0" applyNumberFormat="1" applyFont="1" applyBorder="1" applyAlignment="1">
      <alignment horizontal="right" vertical="center"/>
    </xf>
    <xf numFmtId="176" fontId="0" fillId="0" borderId="5" xfId="0" applyNumberFormat="1" applyFont="1" applyBorder="1">
      <alignment vertical="center"/>
    </xf>
    <xf numFmtId="176" fontId="0" fillId="0" borderId="2" xfId="0" applyNumberFormat="1" applyFont="1" applyBorder="1">
      <alignment vertical="center"/>
    </xf>
    <xf numFmtId="177" fontId="0" fillId="0" borderId="2" xfId="0" applyNumberFormat="1" applyFont="1" applyBorder="1" applyAlignment="1">
      <alignment horizontal="right" vertical="center"/>
    </xf>
    <xf numFmtId="176" fontId="0" fillId="0" borderId="1" xfId="0" applyNumberFormat="1" applyFont="1" applyBorder="1">
      <alignment vertical="center"/>
    </xf>
    <xf numFmtId="177" fontId="0" fillId="0" borderId="1" xfId="0" applyNumberFormat="1" applyFont="1" applyBorder="1" applyAlignment="1">
      <alignment horizontal="right" vertical="center"/>
    </xf>
    <xf numFmtId="176" fontId="0" fillId="0" borderId="7" xfId="0" applyNumberFormat="1" applyFont="1" applyBorder="1">
      <alignment vertical="center"/>
    </xf>
    <xf numFmtId="176" fontId="0" fillId="0" borderId="6" xfId="0" applyNumberFormat="1" applyFont="1" applyBorder="1">
      <alignment vertical="center"/>
    </xf>
    <xf numFmtId="177" fontId="0" fillId="0" borderId="6" xfId="0" applyNumberFormat="1" applyFont="1" applyBorder="1" applyAlignment="1">
      <alignment horizontal="right" vertical="center"/>
    </xf>
    <xf numFmtId="176" fontId="0" fillId="0" borderId="4" xfId="0" applyNumberFormat="1" applyFont="1" applyBorder="1">
      <alignment vertical="center"/>
    </xf>
    <xf numFmtId="178" fontId="0" fillId="0" borderId="6" xfId="0" applyNumberFormat="1" applyBorder="1">
      <alignment vertical="center"/>
    </xf>
    <xf numFmtId="178" fontId="0" fillId="0" borderId="3" xfId="0" applyNumberFormat="1" applyBorder="1">
      <alignment vertical="center"/>
    </xf>
    <xf numFmtId="178" fontId="0" fillId="0" borderId="7" xfId="0" applyNumberFormat="1" applyBorder="1">
      <alignment vertical="center"/>
    </xf>
    <xf numFmtId="178" fontId="0" fillId="0" borderId="2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1" xfId="0" applyNumberFormat="1" applyBorder="1">
      <alignment vertical="center"/>
    </xf>
    <xf numFmtId="178" fontId="0" fillId="0" borderId="4" xfId="0" applyNumberFormat="1" applyBorder="1">
      <alignment vertical="center"/>
    </xf>
    <xf numFmtId="0" fontId="4" fillId="0" borderId="16" xfId="0" applyFont="1" applyFill="1" applyBorder="1">
      <alignment vertical="center"/>
    </xf>
    <xf numFmtId="0" fontId="4" fillId="0" borderId="0" xfId="0" applyFont="1" applyBorder="1">
      <alignment vertical="center"/>
    </xf>
    <xf numFmtId="0" fontId="0" fillId="0" borderId="0" xfId="0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40"/>
  <sheetViews>
    <sheetView tabSelected="1" view="pageBreakPreview" zoomScale="80" zoomScaleNormal="100" zoomScaleSheetLayoutView="80" workbookViewId="0"/>
  </sheetViews>
  <sheetFormatPr defaultRowHeight="13" x14ac:dyDescent="0.2"/>
  <cols>
    <col min="1" max="2" width="8.6328125" customWidth="1"/>
    <col min="3" max="10" width="6.6328125" customWidth="1"/>
    <col min="11" max="13" width="7.6328125" customWidth="1"/>
    <col min="14" max="23" width="6.6328125" customWidth="1"/>
    <col min="24" max="24" width="11.7265625" customWidth="1"/>
  </cols>
  <sheetData>
    <row r="2" spans="1:26" x14ac:dyDescent="0.2">
      <c r="A2" t="s">
        <v>57</v>
      </c>
      <c r="C2" s="16"/>
      <c r="D2" s="16"/>
    </row>
    <row r="3" spans="1:26" x14ac:dyDescent="0.2">
      <c r="C3" s="16"/>
      <c r="D3" s="16"/>
    </row>
    <row r="4" spans="1:26" x14ac:dyDescent="0.2">
      <c r="A4" t="s">
        <v>42</v>
      </c>
      <c r="C4" s="16"/>
      <c r="D4" s="16"/>
      <c r="X4" s="61" t="s">
        <v>58</v>
      </c>
    </row>
    <row r="5" spans="1:26" ht="13.5" customHeight="1" x14ac:dyDescent="0.2">
      <c r="A5" s="71" t="s">
        <v>37</v>
      </c>
      <c r="B5" s="62" t="s">
        <v>40</v>
      </c>
      <c r="C5" s="63"/>
      <c r="D5" s="63"/>
      <c r="E5" s="65" t="s">
        <v>39</v>
      </c>
      <c r="F5" s="66"/>
      <c r="G5" s="66"/>
      <c r="H5" s="66"/>
      <c r="I5" s="66"/>
      <c r="J5" s="66"/>
      <c r="K5" s="66"/>
      <c r="L5" s="66"/>
      <c r="M5" s="67"/>
      <c r="N5" s="62" t="s">
        <v>38</v>
      </c>
      <c r="O5" s="63"/>
      <c r="P5" s="63"/>
      <c r="Q5" s="63"/>
      <c r="R5" s="63"/>
      <c r="S5" s="63"/>
      <c r="T5" s="63"/>
      <c r="U5" s="63"/>
      <c r="V5" s="63"/>
      <c r="W5" s="63"/>
      <c r="X5" s="64"/>
    </row>
    <row r="6" spans="1:26" ht="13.5" customHeight="1" x14ac:dyDescent="0.2">
      <c r="A6" s="72"/>
      <c r="B6" s="20"/>
      <c r="C6" s="74" t="s">
        <v>51</v>
      </c>
      <c r="D6" s="74" t="s">
        <v>52</v>
      </c>
      <c r="E6" s="15"/>
      <c r="F6" s="68" t="s">
        <v>53</v>
      </c>
      <c r="G6" s="20"/>
      <c r="H6" s="68" t="s">
        <v>53</v>
      </c>
      <c r="I6" s="20"/>
      <c r="J6" s="68" t="s">
        <v>53</v>
      </c>
      <c r="K6" s="62" t="s">
        <v>46</v>
      </c>
      <c r="L6" s="63"/>
      <c r="M6" s="64"/>
      <c r="N6" s="14"/>
      <c r="O6" s="68" t="s">
        <v>53</v>
      </c>
      <c r="P6" s="65" t="s">
        <v>36</v>
      </c>
      <c r="Q6" s="66"/>
      <c r="R6" s="66"/>
      <c r="S6" s="67"/>
      <c r="T6" s="65" t="s">
        <v>35</v>
      </c>
      <c r="U6" s="66"/>
      <c r="V6" s="66"/>
      <c r="W6" s="67"/>
      <c r="X6" s="23" t="s">
        <v>46</v>
      </c>
    </row>
    <row r="7" spans="1:26" ht="13.5" customHeight="1" x14ac:dyDescent="0.2">
      <c r="A7" s="72"/>
      <c r="B7" s="18" t="s">
        <v>41</v>
      </c>
      <c r="C7" s="75"/>
      <c r="D7" s="75"/>
      <c r="E7" s="11" t="s">
        <v>32</v>
      </c>
      <c r="F7" s="69"/>
      <c r="G7" s="12" t="s">
        <v>34</v>
      </c>
      <c r="H7" s="69"/>
      <c r="I7" s="18" t="s">
        <v>33</v>
      </c>
      <c r="J7" s="69"/>
      <c r="K7" s="68" t="s">
        <v>43</v>
      </c>
      <c r="L7" s="17" t="s">
        <v>44</v>
      </c>
      <c r="M7" s="17" t="s">
        <v>45</v>
      </c>
      <c r="N7" s="12" t="s">
        <v>32</v>
      </c>
      <c r="O7" s="69"/>
      <c r="P7" s="14" t="s">
        <v>32</v>
      </c>
      <c r="Q7" s="68" t="s">
        <v>53</v>
      </c>
      <c r="R7" s="68" t="s">
        <v>31</v>
      </c>
      <c r="S7" s="13" t="s">
        <v>30</v>
      </c>
      <c r="T7" s="12" t="s">
        <v>32</v>
      </c>
      <c r="U7" s="68" t="s">
        <v>53</v>
      </c>
      <c r="V7" s="69" t="s">
        <v>31</v>
      </c>
      <c r="W7" s="21" t="s">
        <v>47</v>
      </c>
      <c r="X7" s="68" t="s">
        <v>48</v>
      </c>
    </row>
    <row r="8" spans="1:26" ht="30.75" customHeight="1" x14ac:dyDescent="0.2">
      <c r="A8" s="73"/>
      <c r="B8" s="19"/>
      <c r="C8" s="76"/>
      <c r="D8" s="76"/>
      <c r="E8" s="11"/>
      <c r="F8" s="70"/>
      <c r="G8" s="10"/>
      <c r="H8" s="70"/>
      <c r="I8" s="19"/>
      <c r="J8" s="70"/>
      <c r="K8" s="70"/>
      <c r="L8" s="19"/>
      <c r="M8" s="19"/>
      <c r="N8" s="10"/>
      <c r="O8" s="70"/>
      <c r="P8" s="10"/>
      <c r="Q8" s="70"/>
      <c r="R8" s="70"/>
      <c r="S8" s="9"/>
      <c r="T8" s="10"/>
      <c r="U8" s="70"/>
      <c r="V8" s="70"/>
      <c r="W8" s="22"/>
      <c r="X8" s="70"/>
      <c r="Z8" s="8" t="s">
        <v>54</v>
      </c>
    </row>
    <row r="9" spans="1:26" ht="18.75" customHeight="1" x14ac:dyDescent="0.2">
      <c r="A9" s="8" t="s">
        <v>29</v>
      </c>
      <c r="B9" s="31">
        <f>B10+B11</f>
        <v>-4947</v>
      </c>
      <c r="C9" s="31">
        <f>C10+C11</f>
        <v>-102</v>
      </c>
      <c r="D9" s="32">
        <f>IF(B9-C9=0,"-",(1-(B9/(B9-C9)))*-1)</f>
        <v>2.1052631578947434E-2</v>
      </c>
      <c r="E9" s="31">
        <f t="shared" ref="E9:J9" si="0">E10+E11</f>
        <v>-4155</v>
      </c>
      <c r="F9" s="31">
        <f t="shared" si="0"/>
        <v>-360</v>
      </c>
      <c r="G9" s="31">
        <f t="shared" si="0"/>
        <v>3736</v>
      </c>
      <c r="H9" s="31">
        <f t="shared" si="0"/>
        <v>38</v>
      </c>
      <c r="I9" s="31">
        <f t="shared" si="0"/>
        <v>7891</v>
      </c>
      <c r="J9" s="31">
        <f t="shared" si="0"/>
        <v>398</v>
      </c>
      <c r="K9" s="52">
        <f>E9/Z9*1000</f>
        <v>-7.5743489341223054</v>
      </c>
      <c r="L9" s="52">
        <f>G9/Z9*1000</f>
        <v>6.8105337227150251</v>
      </c>
      <c r="M9" s="52">
        <f>I9/Z9*1000</f>
        <v>14.38488265683733</v>
      </c>
      <c r="N9" s="31">
        <f>N10+N11</f>
        <v>-792</v>
      </c>
      <c r="O9" s="31">
        <f t="shared" ref="O9:Q9" si="1">O10+O11</f>
        <v>258</v>
      </c>
      <c r="P9" s="31">
        <f t="shared" si="1"/>
        <v>15643</v>
      </c>
      <c r="Q9" s="31">
        <f t="shared" si="1"/>
        <v>610</v>
      </c>
      <c r="R9" s="31">
        <f t="shared" ref="R9:U9" si="2">R10+R11</f>
        <v>10060</v>
      </c>
      <c r="S9" s="31">
        <f t="shared" si="2"/>
        <v>5583</v>
      </c>
      <c r="T9" s="31">
        <f t="shared" si="2"/>
        <v>16435</v>
      </c>
      <c r="U9" s="31">
        <f t="shared" si="2"/>
        <v>352</v>
      </c>
      <c r="V9" s="31">
        <f t="shared" ref="V9:W9" si="3">V10+V11</f>
        <v>10852</v>
      </c>
      <c r="W9" s="31">
        <f t="shared" si="3"/>
        <v>5583</v>
      </c>
      <c r="X9" s="52">
        <f>N9/Z9*1000</f>
        <v>-1.4437748148796308</v>
      </c>
      <c r="Z9" s="31">
        <f t="shared" ref="Z9" si="4">Z10+Z11</f>
        <v>548562</v>
      </c>
    </row>
    <row r="10" spans="1:26" ht="18.75" customHeight="1" x14ac:dyDescent="0.2">
      <c r="A10" s="6" t="s">
        <v>28</v>
      </c>
      <c r="B10" s="33">
        <f>B20+B21+B22+B23</f>
        <v>-2681</v>
      </c>
      <c r="C10" s="33">
        <f>C20+C21+C22+C23</f>
        <v>106</v>
      </c>
      <c r="D10" s="34">
        <f t="shared" ref="D10:D38" si="5">IF(B10-C10=0,"-",(1-(B10/(B10-C10)))*-1)</f>
        <v>-3.8033728022963786E-2</v>
      </c>
      <c r="E10" s="33">
        <f t="shared" ref="E10:J10" si="6">E20+E21+E22+E23</f>
        <v>-2454</v>
      </c>
      <c r="F10" s="33">
        <f t="shared" si="6"/>
        <v>-237</v>
      </c>
      <c r="G10" s="33">
        <f t="shared" si="6"/>
        <v>2959</v>
      </c>
      <c r="H10" s="33">
        <f t="shared" si="6"/>
        <v>9</v>
      </c>
      <c r="I10" s="33">
        <f t="shared" si="6"/>
        <v>5413</v>
      </c>
      <c r="J10" s="33">
        <f t="shared" si="6"/>
        <v>246</v>
      </c>
      <c r="K10" s="53">
        <f t="shared" ref="K10:K38" si="7">E10/Z10*1000</f>
        <v>-5.9531318228130612</v>
      </c>
      <c r="L10" s="53">
        <f t="shared" ref="L10:L38" si="8">G10/Z10*1000</f>
        <v>7.1782058124302557</v>
      </c>
      <c r="M10" s="53">
        <f t="shared" ref="M10:M38" si="9">I10/Z10*1000</f>
        <v>13.131337635243316</v>
      </c>
      <c r="N10" s="33">
        <f t="shared" ref="N10:Q10" si="10">N20+N21+N22+N23</f>
        <v>-227</v>
      </c>
      <c r="O10" s="33">
        <f t="shared" si="10"/>
        <v>343</v>
      </c>
      <c r="P10" s="33">
        <f t="shared" si="10"/>
        <v>12066</v>
      </c>
      <c r="Q10" s="33">
        <f t="shared" si="10"/>
        <v>426</v>
      </c>
      <c r="R10" s="33">
        <f t="shared" ref="R10:U10" si="11">R20+R21+R22+R23</f>
        <v>8331</v>
      </c>
      <c r="S10" s="33">
        <f t="shared" si="11"/>
        <v>3735</v>
      </c>
      <c r="T10" s="33">
        <f t="shared" si="11"/>
        <v>12293</v>
      </c>
      <c r="U10" s="33">
        <f t="shared" si="11"/>
        <v>83</v>
      </c>
      <c r="V10" s="33">
        <f t="shared" ref="V10:W10" si="12">V20+V21+V22+V23</f>
        <v>8874</v>
      </c>
      <c r="W10" s="33">
        <f t="shared" si="12"/>
        <v>3419</v>
      </c>
      <c r="X10" s="53">
        <f t="shared" ref="X10:X38" si="13">N10/Z10*1000</f>
        <v>-0.55067682305564991</v>
      </c>
      <c r="Z10" s="31">
        <f t="shared" ref="Z10" si="14">Z20+Z21+Z22+Z23</f>
        <v>412220</v>
      </c>
    </row>
    <row r="11" spans="1:26" ht="18.75" customHeight="1" x14ac:dyDescent="0.2">
      <c r="A11" s="2" t="s">
        <v>27</v>
      </c>
      <c r="B11" s="35">
        <f>B12+B13+B14+B15+B16</f>
        <v>-2266</v>
      </c>
      <c r="C11" s="35">
        <f>C12+C13+C14+C15+C16</f>
        <v>-208</v>
      </c>
      <c r="D11" s="36">
        <f t="shared" si="5"/>
        <v>0.10106899902818278</v>
      </c>
      <c r="E11" s="35">
        <f t="shared" ref="E11:J11" si="15">E12+E13+E14+E15+E16</f>
        <v>-1701</v>
      </c>
      <c r="F11" s="35">
        <f t="shared" si="15"/>
        <v>-123</v>
      </c>
      <c r="G11" s="35">
        <f t="shared" si="15"/>
        <v>777</v>
      </c>
      <c r="H11" s="35">
        <f t="shared" si="15"/>
        <v>29</v>
      </c>
      <c r="I11" s="35">
        <f t="shared" si="15"/>
        <v>2478</v>
      </c>
      <c r="J11" s="35">
        <f t="shared" si="15"/>
        <v>152</v>
      </c>
      <c r="K11" s="54">
        <f t="shared" si="7"/>
        <v>-12.47597952208417</v>
      </c>
      <c r="L11" s="54">
        <f t="shared" si="8"/>
        <v>5.6989042261372136</v>
      </c>
      <c r="M11" s="54">
        <f t="shared" si="9"/>
        <v>18.174883748221383</v>
      </c>
      <c r="N11" s="35">
        <f t="shared" ref="N11:Q11" si="16">N12+N13+N14+N15+N16</f>
        <v>-565</v>
      </c>
      <c r="O11" s="35">
        <f t="shared" si="16"/>
        <v>-85</v>
      </c>
      <c r="P11" s="35">
        <f t="shared" si="16"/>
        <v>3577</v>
      </c>
      <c r="Q11" s="35">
        <f t="shared" si="16"/>
        <v>184</v>
      </c>
      <c r="R11" s="35">
        <f t="shared" ref="R11:U11" si="17">R12+R13+R14+R15+R16</f>
        <v>1729</v>
      </c>
      <c r="S11" s="35">
        <f t="shared" si="17"/>
        <v>1848</v>
      </c>
      <c r="T11" s="35">
        <f t="shared" si="17"/>
        <v>4142</v>
      </c>
      <c r="U11" s="35">
        <f t="shared" si="17"/>
        <v>269</v>
      </c>
      <c r="V11" s="35">
        <f t="shared" ref="V11:W11" si="18">V12+V13+V14+V15+V16</f>
        <v>1978</v>
      </c>
      <c r="W11" s="35">
        <f t="shared" si="18"/>
        <v>2164</v>
      </c>
      <c r="X11" s="57">
        <f t="shared" si="13"/>
        <v>-4.143990846547652</v>
      </c>
      <c r="Z11" s="31">
        <f t="shared" ref="Z11" si="19">Z12+Z13+Z14+Z15+Z16</f>
        <v>136342</v>
      </c>
    </row>
    <row r="12" spans="1:26" ht="18.75" customHeight="1" x14ac:dyDescent="0.2">
      <c r="A12" s="6" t="s">
        <v>26</v>
      </c>
      <c r="B12" s="33">
        <f>B24</f>
        <v>-124</v>
      </c>
      <c r="C12" s="33">
        <f>C24</f>
        <v>20</v>
      </c>
      <c r="D12" s="34">
        <f t="shared" si="5"/>
        <v>-0.13888888888888884</v>
      </c>
      <c r="E12" s="33">
        <f t="shared" ref="E12:J12" si="20">E24</f>
        <v>-114</v>
      </c>
      <c r="F12" s="33">
        <f t="shared" si="20"/>
        <v>-22</v>
      </c>
      <c r="G12" s="33">
        <f t="shared" si="20"/>
        <v>76</v>
      </c>
      <c r="H12" s="33">
        <f t="shared" si="20"/>
        <v>10</v>
      </c>
      <c r="I12" s="33">
        <f t="shared" si="20"/>
        <v>190</v>
      </c>
      <c r="J12" s="33">
        <f t="shared" si="20"/>
        <v>32</v>
      </c>
      <c r="K12" s="53">
        <f t="shared" si="7"/>
        <v>-10.699202252463632</v>
      </c>
      <c r="L12" s="53">
        <f t="shared" si="8"/>
        <v>7.1328015016424215</v>
      </c>
      <c r="M12" s="53">
        <f t="shared" si="9"/>
        <v>17.832003754106054</v>
      </c>
      <c r="N12" s="33">
        <f t="shared" ref="N12:Q12" si="21">N24</f>
        <v>-10</v>
      </c>
      <c r="O12" s="33">
        <f t="shared" si="21"/>
        <v>42</v>
      </c>
      <c r="P12" s="33">
        <f t="shared" si="21"/>
        <v>301</v>
      </c>
      <c r="Q12" s="33">
        <f t="shared" si="21"/>
        <v>23</v>
      </c>
      <c r="R12" s="33">
        <f t="shared" ref="R12:U12" si="22">R24</f>
        <v>147</v>
      </c>
      <c r="S12" s="33">
        <f t="shared" si="22"/>
        <v>154</v>
      </c>
      <c r="T12" s="33">
        <f t="shared" si="22"/>
        <v>311</v>
      </c>
      <c r="U12" s="33">
        <f t="shared" si="22"/>
        <v>-19</v>
      </c>
      <c r="V12" s="33">
        <f t="shared" ref="V12:W12" si="23">V24</f>
        <v>153</v>
      </c>
      <c r="W12" s="33">
        <f t="shared" si="23"/>
        <v>158</v>
      </c>
      <c r="X12" s="53">
        <f t="shared" si="13"/>
        <v>-0.93852651337400272</v>
      </c>
      <c r="Z12" s="31">
        <f t="shared" ref="Z12" si="24">Z24</f>
        <v>10655</v>
      </c>
    </row>
    <row r="13" spans="1:26" ht="18.75" customHeight="1" x14ac:dyDescent="0.2">
      <c r="A13" s="4" t="s">
        <v>25</v>
      </c>
      <c r="B13" s="37">
        <f>B25+B26+B27</f>
        <v>-503</v>
      </c>
      <c r="C13" s="37">
        <f>C25+C26+C27</f>
        <v>89</v>
      </c>
      <c r="D13" s="38">
        <f t="shared" si="5"/>
        <v>-0.15033783783783783</v>
      </c>
      <c r="E13" s="37">
        <f t="shared" ref="E13:J13" si="25">E25+E26+E27</f>
        <v>-320</v>
      </c>
      <c r="F13" s="37">
        <f t="shared" si="25"/>
        <v>55</v>
      </c>
      <c r="G13" s="37">
        <f t="shared" si="25"/>
        <v>126</v>
      </c>
      <c r="H13" s="37">
        <f t="shared" si="25"/>
        <v>24</v>
      </c>
      <c r="I13" s="37">
        <f t="shared" si="25"/>
        <v>446</v>
      </c>
      <c r="J13" s="37">
        <f t="shared" si="25"/>
        <v>-31</v>
      </c>
      <c r="K13" s="55">
        <f t="shared" si="7"/>
        <v>-12.989121610651079</v>
      </c>
      <c r="L13" s="55">
        <f t="shared" si="8"/>
        <v>5.1144666341938629</v>
      </c>
      <c r="M13" s="55">
        <f t="shared" si="9"/>
        <v>18.103588244844943</v>
      </c>
      <c r="N13" s="37">
        <f t="shared" ref="N13:Q13" si="26">N25+N26+N27</f>
        <v>-183</v>
      </c>
      <c r="O13" s="37">
        <f t="shared" si="26"/>
        <v>34</v>
      </c>
      <c r="P13" s="37">
        <f t="shared" si="26"/>
        <v>567</v>
      </c>
      <c r="Q13" s="37">
        <f t="shared" si="26"/>
        <v>65</v>
      </c>
      <c r="R13" s="37">
        <f t="shared" ref="R13:U13" si="27">R25+R26+R27</f>
        <v>297</v>
      </c>
      <c r="S13" s="37">
        <f t="shared" si="27"/>
        <v>270</v>
      </c>
      <c r="T13" s="37">
        <f t="shared" si="27"/>
        <v>750</v>
      </c>
      <c r="U13" s="37">
        <f t="shared" si="27"/>
        <v>31</v>
      </c>
      <c r="V13" s="37">
        <f t="shared" ref="V13:W13" si="28">V25+V26+V27</f>
        <v>374</v>
      </c>
      <c r="W13" s="37">
        <f t="shared" si="28"/>
        <v>376</v>
      </c>
      <c r="X13" s="55">
        <f t="shared" si="13"/>
        <v>-7.4281539210910861</v>
      </c>
      <c r="Z13" s="31">
        <f t="shared" ref="Z13" si="29">Z25+Z26+Z27</f>
        <v>24636</v>
      </c>
    </row>
    <row r="14" spans="1:26" ht="18.75" customHeight="1" x14ac:dyDescent="0.2">
      <c r="A14" s="4" t="s">
        <v>24</v>
      </c>
      <c r="B14" s="37">
        <f>B28+B29+B30+B31</f>
        <v>-700</v>
      </c>
      <c r="C14" s="37">
        <f>C28+C29+C30+C31</f>
        <v>-96</v>
      </c>
      <c r="D14" s="38">
        <f t="shared" si="5"/>
        <v>0.1589403973509933</v>
      </c>
      <c r="E14" s="37">
        <f t="shared" ref="E14:J14" si="30">E28+E29+E30+E31</f>
        <v>-569</v>
      </c>
      <c r="F14" s="37">
        <f t="shared" si="30"/>
        <v>-88</v>
      </c>
      <c r="G14" s="37">
        <f t="shared" si="30"/>
        <v>341</v>
      </c>
      <c r="H14" s="37">
        <f t="shared" si="30"/>
        <v>-7</v>
      </c>
      <c r="I14" s="37">
        <f t="shared" si="30"/>
        <v>910</v>
      </c>
      <c r="J14" s="37">
        <f t="shared" si="30"/>
        <v>81</v>
      </c>
      <c r="K14" s="55">
        <f t="shared" si="7"/>
        <v>-10.920466758790113</v>
      </c>
      <c r="L14" s="55">
        <f t="shared" si="8"/>
        <v>6.5446031014893284</v>
      </c>
      <c r="M14" s="55">
        <f t="shared" si="9"/>
        <v>17.465069860279442</v>
      </c>
      <c r="N14" s="37">
        <f t="shared" ref="N14:Q14" si="31">N28+N29+N30+N31</f>
        <v>-131</v>
      </c>
      <c r="O14" s="37">
        <f t="shared" si="31"/>
        <v>-8</v>
      </c>
      <c r="P14" s="37">
        <f t="shared" si="31"/>
        <v>1410</v>
      </c>
      <c r="Q14" s="37">
        <f t="shared" si="31"/>
        <v>95</v>
      </c>
      <c r="R14" s="37">
        <f t="shared" ref="R14:U14" si="32">R28+R29+R30+R31</f>
        <v>642</v>
      </c>
      <c r="S14" s="37">
        <f t="shared" si="32"/>
        <v>768</v>
      </c>
      <c r="T14" s="37">
        <f t="shared" si="32"/>
        <v>1541</v>
      </c>
      <c r="U14" s="37">
        <f t="shared" si="32"/>
        <v>103</v>
      </c>
      <c r="V14" s="37">
        <f t="shared" ref="V14:W14" si="33">V28+V29+V30+V31</f>
        <v>770</v>
      </c>
      <c r="W14" s="37">
        <f t="shared" si="33"/>
        <v>771</v>
      </c>
      <c r="X14" s="55">
        <f t="shared" si="13"/>
        <v>-2.5142023645017657</v>
      </c>
      <c r="Z14" s="31">
        <f t="shared" ref="Z14" si="34">Z28+Z29+Z30+Z31</f>
        <v>52104</v>
      </c>
    </row>
    <row r="15" spans="1:26" ht="18.75" customHeight="1" x14ac:dyDescent="0.2">
      <c r="A15" s="4" t="s">
        <v>23</v>
      </c>
      <c r="B15" s="37">
        <f>B32+B33+B34+B35</f>
        <v>-703</v>
      </c>
      <c r="C15" s="37">
        <f>C32+C33+C34+C35</f>
        <v>-253</v>
      </c>
      <c r="D15" s="38">
        <f t="shared" si="5"/>
        <v>0.56222222222222218</v>
      </c>
      <c r="E15" s="37">
        <f t="shared" ref="E15:J15" si="35">E32+E33+E34+E35</f>
        <v>-504</v>
      </c>
      <c r="F15" s="37">
        <f t="shared" si="35"/>
        <v>-98</v>
      </c>
      <c r="G15" s="37">
        <f t="shared" si="35"/>
        <v>192</v>
      </c>
      <c r="H15" s="37">
        <f t="shared" si="35"/>
        <v>-6</v>
      </c>
      <c r="I15" s="37">
        <f t="shared" si="35"/>
        <v>696</v>
      </c>
      <c r="J15" s="37">
        <f t="shared" si="35"/>
        <v>92</v>
      </c>
      <c r="K15" s="55">
        <f t="shared" si="7"/>
        <v>-12.778904665314402</v>
      </c>
      <c r="L15" s="55">
        <f t="shared" si="8"/>
        <v>4.8681541582150096</v>
      </c>
      <c r="M15" s="55">
        <f t="shared" si="9"/>
        <v>17.647058823529413</v>
      </c>
      <c r="N15" s="39">
        <f t="shared" ref="N15:Q15" si="36">N32+N33+N34+N35</f>
        <v>-199</v>
      </c>
      <c r="O15" s="37">
        <f t="shared" si="36"/>
        <v>-155</v>
      </c>
      <c r="P15" s="37">
        <f t="shared" si="36"/>
        <v>1068</v>
      </c>
      <c r="Q15" s="37">
        <f t="shared" si="36"/>
        <v>12</v>
      </c>
      <c r="R15" s="37">
        <f t="shared" ref="R15:U15" si="37">R32+R33+R34+R35</f>
        <v>526</v>
      </c>
      <c r="S15" s="37">
        <f t="shared" si="37"/>
        <v>542</v>
      </c>
      <c r="T15" s="37">
        <f t="shared" si="37"/>
        <v>1267</v>
      </c>
      <c r="U15" s="37">
        <f t="shared" si="37"/>
        <v>167</v>
      </c>
      <c r="V15" s="37">
        <f t="shared" ref="V15:W15" si="38">V32+V33+V34+V35</f>
        <v>577</v>
      </c>
      <c r="W15" s="37">
        <f t="shared" si="38"/>
        <v>690</v>
      </c>
      <c r="X15" s="55">
        <f t="shared" si="13"/>
        <v>-5.0456389452332653</v>
      </c>
      <c r="Z15" s="31">
        <f t="shared" ref="Z15" si="39">Z32+Z33+Z34+Z35</f>
        <v>39440</v>
      </c>
    </row>
    <row r="16" spans="1:26" ht="18.75" customHeight="1" x14ac:dyDescent="0.2">
      <c r="A16" s="2" t="s">
        <v>22</v>
      </c>
      <c r="B16" s="35">
        <f>B36+B37+B38</f>
        <v>-236</v>
      </c>
      <c r="C16" s="35">
        <f>C36+C37+C38</f>
        <v>32</v>
      </c>
      <c r="D16" s="36">
        <f t="shared" si="5"/>
        <v>-0.11940298507462688</v>
      </c>
      <c r="E16" s="35">
        <f>E36+E37+E38</f>
        <v>-194</v>
      </c>
      <c r="F16" s="35">
        <f t="shared" ref="F16:J16" si="40">F36+F37+F38</f>
        <v>30</v>
      </c>
      <c r="G16" s="35">
        <f t="shared" si="40"/>
        <v>42</v>
      </c>
      <c r="H16" s="35">
        <f t="shared" si="40"/>
        <v>8</v>
      </c>
      <c r="I16" s="35">
        <f t="shared" si="40"/>
        <v>236</v>
      </c>
      <c r="J16" s="35">
        <f t="shared" si="40"/>
        <v>-22</v>
      </c>
      <c r="K16" s="54">
        <f t="shared" si="7"/>
        <v>-20.406016619333123</v>
      </c>
      <c r="L16" s="54">
        <f t="shared" si="8"/>
        <v>4.417797412432944</v>
      </c>
      <c r="M16" s="54">
        <f t="shared" si="9"/>
        <v>24.823814031766069</v>
      </c>
      <c r="N16" s="35">
        <f t="shared" ref="N16:Q16" si="41">N36+N37+N38</f>
        <v>-42</v>
      </c>
      <c r="O16" s="35">
        <f t="shared" si="41"/>
        <v>2</v>
      </c>
      <c r="P16" s="35">
        <f t="shared" si="41"/>
        <v>231</v>
      </c>
      <c r="Q16" s="35">
        <f t="shared" si="41"/>
        <v>-11</v>
      </c>
      <c r="R16" s="35">
        <f t="shared" ref="R16:U16" si="42">R36+R37+R38</f>
        <v>117</v>
      </c>
      <c r="S16" s="35">
        <f t="shared" si="42"/>
        <v>114</v>
      </c>
      <c r="T16" s="35">
        <f t="shared" si="42"/>
        <v>273</v>
      </c>
      <c r="U16" s="35">
        <f t="shared" si="42"/>
        <v>-13</v>
      </c>
      <c r="V16" s="35">
        <f t="shared" ref="V16:W16" si="43">V36+V37+V38</f>
        <v>104</v>
      </c>
      <c r="W16" s="35">
        <f t="shared" si="43"/>
        <v>169</v>
      </c>
      <c r="X16" s="57">
        <f t="shared" si="13"/>
        <v>-4.417797412432944</v>
      </c>
      <c r="Z16" s="31">
        <f t="shared" ref="Z16" si="44">Z36+Z37+Z38</f>
        <v>9507</v>
      </c>
    </row>
    <row r="17" spans="1:26" ht="18.75" customHeight="1" x14ac:dyDescent="0.2">
      <c r="A17" s="6" t="s">
        <v>21</v>
      </c>
      <c r="B17" s="33">
        <f>B12+B13+B20</f>
        <v>-1820</v>
      </c>
      <c r="C17" s="33">
        <f>C12+C13+C20</f>
        <v>143</v>
      </c>
      <c r="D17" s="34">
        <f t="shared" si="5"/>
        <v>-7.2847682119205337E-2</v>
      </c>
      <c r="E17" s="33">
        <f t="shared" ref="E17:J17" si="45">E12+E13+E20</f>
        <v>-1498</v>
      </c>
      <c r="F17" s="33">
        <f t="shared" si="45"/>
        <v>-85</v>
      </c>
      <c r="G17" s="33">
        <f t="shared" si="45"/>
        <v>1487</v>
      </c>
      <c r="H17" s="33">
        <f t="shared" si="45"/>
        <v>8</v>
      </c>
      <c r="I17" s="33">
        <f t="shared" si="45"/>
        <v>2985</v>
      </c>
      <c r="J17" s="33">
        <f t="shared" si="45"/>
        <v>93</v>
      </c>
      <c r="K17" s="53">
        <f t="shared" si="7"/>
        <v>-6.731706878654018</v>
      </c>
      <c r="L17" s="53">
        <f t="shared" si="8"/>
        <v>6.6822751191979473</v>
      </c>
      <c r="M17" s="53">
        <f t="shared" si="9"/>
        <v>13.413981997851966</v>
      </c>
      <c r="N17" s="33">
        <f t="shared" ref="N17:Q17" si="46">N12+N13+N20</f>
        <v>-322</v>
      </c>
      <c r="O17" s="33">
        <f t="shared" si="46"/>
        <v>228</v>
      </c>
      <c r="P17" s="33">
        <f t="shared" si="46"/>
        <v>5468</v>
      </c>
      <c r="Q17" s="33">
        <f t="shared" si="46"/>
        <v>362</v>
      </c>
      <c r="R17" s="33">
        <f t="shared" ref="R17:U17" si="47">R12+R13+R20</f>
        <v>3821</v>
      </c>
      <c r="S17" s="33">
        <f t="shared" si="47"/>
        <v>1647</v>
      </c>
      <c r="T17" s="33">
        <f t="shared" si="47"/>
        <v>5790</v>
      </c>
      <c r="U17" s="33">
        <f t="shared" si="47"/>
        <v>134</v>
      </c>
      <c r="V17" s="33">
        <f t="shared" ref="V17:W17" si="48">V12+V13+V20</f>
        <v>4126</v>
      </c>
      <c r="W17" s="33">
        <f t="shared" si="48"/>
        <v>1664</v>
      </c>
      <c r="X17" s="53">
        <f t="shared" si="13"/>
        <v>-1.4470024131686208</v>
      </c>
      <c r="Z17" s="31">
        <f t="shared" ref="Z17" si="49">Z12+Z13+Z20</f>
        <v>222529</v>
      </c>
    </row>
    <row r="18" spans="1:26" ht="18.75" customHeight="1" x14ac:dyDescent="0.2">
      <c r="A18" s="4" t="s">
        <v>20</v>
      </c>
      <c r="B18" s="37">
        <f>B14+B22</f>
        <v>-1301</v>
      </c>
      <c r="C18" s="37">
        <f>C14+C22</f>
        <v>-40</v>
      </c>
      <c r="D18" s="38">
        <f t="shared" si="5"/>
        <v>3.1720856463124614E-2</v>
      </c>
      <c r="E18" s="37">
        <f t="shared" ref="E18:J18" si="50">E14+E22</f>
        <v>-1011</v>
      </c>
      <c r="F18" s="37">
        <f t="shared" si="50"/>
        <v>-153</v>
      </c>
      <c r="G18" s="37">
        <f t="shared" si="50"/>
        <v>642</v>
      </c>
      <c r="H18" s="37">
        <f t="shared" si="50"/>
        <v>-10</v>
      </c>
      <c r="I18" s="37">
        <f t="shared" si="50"/>
        <v>1653</v>
      </c>
      <c r="J18" s="37">
        <f t="shared" si="50"/>
        <v>143</v>
      </c>
      <c r="K18" s="55">
        <f t="shared" si="7"/>
        <v>-10.323489768410735</v>
      </c>
      <c r="L18" s="55">
        <f t="shared" si="8"/>
        <v>6.5555691704447989</v>
      </c>
      <c r="M18" s="55">
        <f t="shared" si="9"/>
        <v>16.879058938855533</v>
      </c>
      <c r="N18" s="37">
        <f t="shared" ref="N18:Q18" si="51">N14+N22</f>
        <v>-290</v>
      </c>
      <c r="O18" s="37">
        <f t="shared" si="51"/>
        <v>113</v>
      </c>
      <c r="P18" s="37">
        <f t="shared" si="51"/>
        <v>2700</v>
      </c>
      <c r="Q18" s="37">
        <f t="shared" si="51"/>
        <v>196</v>
      </c>
      <c r="R18" s="37">
        <f t="shared" ref="R18:U18" si="52">R14+R22</f>
        <v>1306</v>
      </c>
      <c r="S18" s="37">
        <f t="shared" si="52"/>
        <v>1394</v>
      </c>
      <c r="T18" s="37">
        <f t="shared" si="52"/>
        <v>2990</v>
      </c>
      <c r="U18" s="37">
        <f t="shared" si="52"/>
        <v>83</v>
      </c>
      <c r="V18" s="37">
        <f t="shared" ref="V18:W18" si="53">V14+V22</f>
        <v>1509</v>
      </c>
      <c r="W18" s="37">
        <f t="shared" si="53"/>
        <v>1481</v>
      </c>
      <c r="X18" s="55">
        <f t="shared" si="13"/>
        <v>-2.961238410325532</v>
      </c>
      <c r="Z18" s="31">
        <f t="shared" ref="Z18" si="54">Z14+Z22</f>
        <v>97932</v>
      </c>
    </row>
    <row r="19" spans="1:26" ht="18.75" customHeight="1" x14ac:dyDescent="0.2">
      <c r="A19" s="2" t="s">
        <v>19</v>
      </c>
      <c r="B19" s="35">
        <f>B15+B16+B21+B23</f>
        <v>-1826</v>
      </c>
      <c r="C19" s="35">
        <f>C15+C16+C21+C23</f>
        <v>-205</v>
      </c>
      <c r="D19" s="36">
        <f t="shared" si="5"/>
        <v>0.12646514497223937</v>
      </c>
      <c r="E19" s="35">
        <f t="shared" ref="E19:J19" si="55">E15+E16+E21+E23</f>
        <v>-1646</v>
      </c>
      <c r="F19" s="35">
        <f t="shared" si="55"/>
        <v>-122</v>
      </c>
      <c r="G19" s="35">
        <f t="shared" si="55"/>
        <v>1607</v>
      </c>
      <c r="H19" s="35">
        <f t="shared" si="55"/>
        <v>40</v>
      </c>
      <c r="I19" s="35">
        <f t="shared" si="55"/>
        <v>3253</v>
      </c>
      <c r="J19" s="35">
        <f t="shared" si="55"/>
        <v>162</v>
      </c>
      <c r="K19" s="54">
        <f t="shared" si="7"/>
        <v>-7.2161016391861503</v>
      </c>
      <c r="L19" s="54">
        <f t="shared" si="8"/>
        <v>7.0451247473706822</v>
      </c>
      <c r="M19" s="54">
        <f t="shared" si="9"/>
        <v>14.261226386556832</v>
      </c>
      <c r="N19" s="40">
        <f t="shared" ref="N19:O19" si="56">N15+N16+N21+N23</f>
        <v>-180</v>
      </c>
      <c r="O19" s="35">
        <f t="shared" si="56"/>
        <v>-83</v>
      </c>
      <c r="P19" s="40">
        <f>P15+P16+P21+P23</f>
        <v>7475</v>
      </c>
      <c r="Q19" s="35">
        <f t="shared" ref="Q19" si="57">Q15+Q16+Q21+Q23</f>
        <v>52</v>
      </c>
      <c r="R19" s="35">
        <f t="shared" ref="R19:S19" si="58">R15+R16+R21+R23</f>
        <v>4933</v>
      </c>
      <c r="S19" s="35">
        <f t="shared" si="58"/>
        <v>2542</v>
      </c>
      <c r="T19" s="40">
        <f>T15+T16+T21+T23</f>
        <v>7655</v>
      </c>
      <c r="U19" s="35">
        <f t="shared" ref="U19" si="59">U15+U16+U21+U23</f>
        <v>135</v>
      </c>
      <c r="V19" s="35">
        <f t="shared" ref="V19:W19" si="60">V15+V16+V21+V23</f>
        <v>5217</v>
      </c>
      <c r="W19" s="35">
        <f t="shared" si="60"/>
        <v>2438</v>
      </c>
      <c r="X19" s="57">
        <f t="shared" si="13"/>
        <v>-0.78912411607138944</v>
      </c>
      <c r="Z19" s="31">
        <f>Z15+Z16+Z21+Z23</f>
        <v>228101</v>
      </c>
    </row>
    <row r="20" spans="1:26" ht="18.75" customHeight="1" x14ac:dyDescent="0.2">
      <c r="A20" s="5" t="s">
        <v>18</v>
      </c>
      <c r="B20" s="41">
        <f>E20+N20</f>
        <v>-1193</v>
      </c>
      <c r="C20" s="41">
        <v>34</v>
      </c>
      <c r="D20" s="42">
        <f t="shared" si="5"/>
        <v>-2.7709861450692763E-2</v>
      </c>
      <c r="E20" s="41">
        <f>G20-I20</f>
        <v>-1064</v>
      </c>
      <c r="F20" s="41">
        <f>H20-J20</f>
        <v>-118</v>
      </c>
      <c r="G20" s="41">
        <v>1285</v>
      </c>
      <c r="H20" s="41">
        <v>-26</v>
      </c>
      <c r="I20" s="41">
        <v>2349</v>
      </c>
      <c r="J20" s="41">
        <v>92</v>
      </c>
      <c r="K20" s="53">
        <f t="shared" si="7"/>
        <v>-5.6826071630758719</v>
      </c>
      <c r="L20" s="53">
        <f t="shared" si="8"/>
        <v>6.8629231245794129</v>
      </c>
      <c r="M20" s="53">
        <f t="shared" si="9"/>
        <v>12.545530287655284</v>
      </c>
      <c r="N20" s="41">
        <f>P20-T20</f>
        <v>-129</v>
      </c>
      <c r="O20" s="43">
        <f>Q20-U20</f>
        <v>152</v>
      </c>
      <c r="P20" s="41">
        <f>R20+S20</f>
        <v>4600</v>
      </c>
      <c r="Q20" s="43">
        <v>274</v>
      </c>
      <c r="R20" s="43">
        <v>3377</v>
      </c>
      <c r="S20" s="43">
        <v>1223</v>
      </c>
      <c r="T20" s="41">
        <f>V20+W20</f>
        <v>4729</v>
      </c>
      <c r="U20" s="43">
        <v>122</v>
      </c>
      <c r="V20" s="43">
        <v>3599</v>
      </c>
      <c r="W20" s="43">
        <v>1130</v>
      </c>
      <c r="X20" s="56">
        <f t="shared" si="13"/>
        <v>-0.68896271056089042</v>
      </c>
      <c r="Z20" s="8">
        <v>187238</v>
      </c>
    </row>
    <row r="21" spans="1:26" ht="18.75" customHeight="1" x14ac:dyDescent="0.2">
      <c r="A21" s="3" t="s">
        <v>17</v>
      </c>
      <c r="B21" s="44">
        <f t="shared" ref="B21:B38" si="61">E21+N21</f>
        <v>-605</v>
      </c>
      <c r="C21" s="44">
        <v>-41</v>
      </c>
      <c r="D21" s="45">
        <f t="shared" si="5"/>
        <v>7.2695035460992985E-2</v>
      </c>
      <c r="E21" s="44">
        <f t="shared" ref="E21:E38" si="62">G21-I21</f>
        <v>-696</v>
      </c>
      <c r="F21" s="44">
        <f t="shared" ref="F21:F38" si="63">H21-J21</f>
        <v>-64</v>
      </c>
      <c r="G21" s="44">
        <v>1172</v>
      </c>
      <c r="H21" s="44">
        <v>24</v>
      </c>
      <c r="I21" s="44">
        <v>1868</v>
      </c>
      <c r="J21" s="44">
        <v>88</v>
      </c>
      <c r="K21" s="55">
        <f t="shared" si="7"/>
        <v>-4.7426628416454859</v>
      </c>
      <c r="L21" s="55">
        <f t="shared" si="8"/>
        <v>7.98620811840303</v>
      </c>
      <c r="M21" s="55">
        <f t="shared" si="9"/>
        <v>12.728870960048516</v>
      </c>
      <c r="N21" s="44">
        <f t="shared" ref="N21:N38" si="64">P21-T21</f>
        <v>91</v>
      </c>
      <c r="O21" s="44">
        <f t="shared" ref="O21:O38" si="65">Q21-U21</f>
        <v>23</v>
      </c>
      <c r="P21" s="44">
        <f t="shared" ref="P21:P38" si="66">R21+S21</f>
        <v>4910</v>
      </c>
      <c r="Q21" s="44">
        <v>-51</v>
      </c>
      <c r="R21" s="44">
        <v>3387</v>
      </c>
      <c r="S21" s="44">
        <v>1523</v>
      </c>
      <c r="T21" s="44">
        <f t="shared" ref="T21:T38" si="67">V21+W21</f>
        <v>4819</v>
      </c>
      <c r="U21" s="44">
        <v>-74</v>
      </c>
      <c r="V21" s="44">
        <v>3570</v>
      </c>
      <c r="W21" s="44">
        <v>1249</v>
      </c>
      <c r="X21" s="55">
        <f t="shared" si="13"/>
        <v>0.62008953820364832</v>
      </c>
      <c r="Z21" s="8">
        <v>146753</v>
      </c>
    </row>
    <row r="22" spans="1:26" ht="18.75" customHeight="1" x14ac:dyDescent="0.2">
      <c r="A22" s="3" t="s">
        <v>16</v>
      </c>
      <c r="B22" s="44">
        <f t="shared" si="61"/>
        <v>-601</v>
      </c>
      <c r="C22" s="44">
        <v>56</v>
      </c>
      <c r="D22" s="45">
        <f t="shared" si="5"/>
        <v>-8.5235920852359204E-2</v>
      </c>
      <c r="E22" s="44">
        <f t="shared" si="62"/>
        <v>-442</v>
      </c>
      <c r="F22" s="44">
        <f t="shared" si="63"/>
        <v>-65</v>
      </c>
      <c r="G22" s="44">
        <v>301</v>
      </c>
      <c r="H22" s="44">
        <v>-3</v>
      </c>
      <c r="I22" s="44">
        <v>743</v>
      </c>
      <c r="J22" s="44">
        <v>62</v>
      </c>
      <c r="K22" s="55">
        <f t="shared" si="7"/>
        <v>-9.6447586628262183</v>
      </c>
      <c r="L22" s="55">
        <f t="shared" si="8"/>
        <v>6.5680370079427428</v>
      </c>
      <c r="M22" s="55">
        <f t="shared" si="9"/>
        <v>16.212795670768962</v>
      </c>
      <c r="N22" s="44">
        <f t="shared" si="64"/>
        <v>-159</v>
      </c>
      <c r="O22" s="44">
        <f t="shared" si="65"/>
        <v>121</v>
      </c>
      <c r="P22" s="44">
        <f>R22+S22</f>
        <v>1290</v>
      </c>
      <c r="Q22" s="44">
        <v>101</v>
      </c>
      <c r="R22" s="44">
        <v>664</v>
      </c>
      <c r="S22" s="44">
        <v>626</v>
      </c>
      <c r="T22" s="44">
        <f t="shared" si="67"/>
        <v>1449</v>
      </c>
      <c r="U22" s="44">
        <v>-20</v>
      </c>
      <c r="V22" s="44">
        <v>739</v>
      </c>
      <c r="W22" s="44">
        <v>710</v>
      </c>
      <c r="X22" s="55">
        <f t="shared" si="13"/>
        <v>-3.4694946321026445</v>
      </c>
      <c r="Z22" s="8">
        <v>45828</v>
      </c>
    </row>
    <row r="23" spans="1:26" ht="18.75" customHeight="1" x14ac:dyDescent="0.2">
      <c r="A23" s="1" t="s">
        <v>15</v>
      </c>
      <c r="B23" s="46">
        <f t="shared" si="61"/>
        <v>-282</v>
      </c>
      <c r="C23" s="46">
        <v>57</v>
      </c>
      <c r="D23" s="47">
        <f t="shared" si="5"/>
        <v>-0.16814159292035402</v>
      </c>
      <c r="E23" s="46">
        <f>G23-I23</f>
        <v>-252</v>
      </c>
      <c r="F23" s="46">
        <f t="shared" si="63"/>
        <v>10</v>
      </c>
      <c r="G23" s="46">
        <v>201</v>
      </c>
      <c r="H23" s="46">
        <v>14</v>
      </c>
      <c r="I23" s="46">
        <v>453</v>
      </c>
      <c r="J23" s="46">
        <v>4</v>
      </c>
      <c r="K23" s="54">
        <f t="shared" si="7"/>
        <v>-7.7775377303169657</v>
      </c>
      <c r="L23" s="54">
        <f t="shared" si="8"/>
        <v>6.2035122372766276</v>
      </c>
      <c r="M23" s="54">
        <f t="shared" si="9"/>
        <v>13.981049967593593</v>
      </c>
      <c r="N23" s="48">
        <f t="shared" si="64"/>
        <v>-30</v>
      </c>
      <c r="O23" s="46">
        <f t="shared" si="65"/>
        <v>47</v>
      </c>
      <c r="P23" s="48">
        <f t="shared" si="66"/>
        <v>1266</v>
      </c>
      <c r="Q23" s="46">
        <v>102</v>
      </c>
      <c r="R23" s="46">
        <v>903</v>
      </c>
      <c r="S23" s="46">
        <v>363</v>
      </c>
      <c r="T23" s="48">
        <f t="shared" si="67"/>
        <v>1296</v>
      </c>
      <c r="U23" s="46">
        <v>55</v>
      </c>
      <c r="V23" s="46">
        <v>966</v>
      </c>
      <c r="W23" s="46">
        <v>330</v>
      </c>
      <c r="X23" s="58">
        <f t="shared" si="13"/>
        <v>-0.92589734884725783</v>
      </c>
      <c r="Z23" s="8">
        <v>32401</v>
      </c>
    </row>
    <row r="24" spans="1:26" ht="18.75" customHeight="1" x14ac:dyDescent="0.2">
      <c r="A24" s="7" t="s">
        <v>14</v>
      </c>
      <c r="B24" s="49">
        <f t="shared" si="61"/>
        <v>-124</v>
      </c>
      <c r="C24" s="49">
        <v>20</v>
      </c>
      <c r="D24" s="50">
        <f t="shared" si="5"/>
        <v>-0.13888888888888884</v>
      </c>
      <c r="E24" s="41">
        <f t="shared" si="62"/>
        <v>-114</v>
      </c>
      <c r="F24" s="49">
        <f t="shared" si="63"/>
        <v>-22</v>
      </c>
      <c r="G24" s="49">
        <v>76</v>
      </c>
      <c r="H24" s="49">
        <v>10</v>
      </c>
      <c r="I24" s="49">
        <v>190</v>
      </c>
      <c r="J24" s="49">
        <v>32</v>
      </c>
      <c r="K24" s="52">
        <f t="shared" si="7"/>
        <v>-10.699202252463632</v>
      </c>
      <c r="L24" s="52">
        <f t="shared" si="8"/>
        <v>7.1328015016424215</v>
      </c>
      <c r="M24" s="52">
        <f t="shared" si="9"/>
        <v>17.832003754106054</v>
      </c>
      <c r="N24" s="41">
        <f t="shared" si="64"/>
        <v>-10</v>
      </c>
      <c r="O24" s="49">
        <f t="shared" si="65"/>
        <v>42</v>
      </c>
      <c r="P24" s="49">
        <f t="shared" si="66"/>
        <v>301</v>
      </c>
      <c r="Q24" s="49">
        <v>23</v>
      </c>
      <c r="R24" s="49">
        <v>147</v>
      </c>
      <c r="S24" s="49">
        <v>154</v>
      </c>
      <c r="T24" s="49">
        <f t="shared" si="67"/>
        <v>311</v>
      </c>
      <c r="U24" s="49">
        <v>-19</v>
      </c>
      <c r="V24" s="49">
        <v>153</v>
      </c>
      <c r="W24" s="49">
        <v>158</v>
      </c>
      <c r="X24" s="52">
        <f t="shared" si="13"/>
        <v>-0.93852651337400272</v>
      </c>
      <c r="Z24" s="8">
        <v>10655</v>
      </c>
    </row>
    <row r="25" spans="1:26" ht="18.75" customHeight="1" x14ac:dyDescent="0.2">
      <c r="A25" s="5" t="s">
        <v>13</v>
      </c>
      <c r="B25" s="41">
        <f t="shared" si="61"/>
        <v>-106</v>
      </c>
      <c r="C25" s="41">
        <v>-9</v>
      </c>
      <c r="D25" s="42">
        <f t="shared" si="5"/>
        <v>9.2783505154639068E-2</v>
      </c>
      <c r="E25" s="41">
        <f>G25-I25</f>
        <v>-58</v>
      </c>
      <c r="F25" s="41">
        <f t="shared" si="63"/>
        <v>11</v>
      </c>
      <c r="G25" s="41">
        <v>7</v>
      </c>
      <c r="H25" s="41">
        <v>4</v>
      </c>
      <c r="I25" s="41">
        <v>65</v>
      </c>
      <c r="J25" s="41">
        <v>-7</v>
      </c>
      <c r="K25" s="53">
        <f t="shared" si="7"/>
        <v>-20.961329960245756</v>
      </c>
      <c r="L25" s="53">
        <f t="shared" si="8"/>
        <v>2.5298156848572457</v>
      </c>
      <c r="M25" s="53">
        <f t="shared" si="9"/>
        <v>23.491145645103</v>
      </c>
      <c r="N25" s="41">
        <f>P25-T25</f>
        <v>-48</v>
      </c>
      <c r="O25" s="41">
        <f t="shared" si="65"/>
        <v>-20</v>
      </c>
      <c r="P25" s="41">
        <f t="shared" si="66"/>
        <v>41</v>
      </c>
      <c r="Q25" s="41">
        <v>-16</v>
      </c>
      <c r="R25" s="41">
        <v>27</v>
      </c>
      <c r="S25" s="41">
        <v>14</v>
      </c>
      <c r="T25" s="41">
        <f>V25+W25</f>
        <v>89</v>
      </c>
      <c r="U25" s="41">
        <v>4</v>
      </c>
      <c r="V25" s="41">
        <v>40</v>
      </c>
      <c r="W25" s="41">
        <v>49</v>
      </c>
      <c r="X25" s="56">
        <f t="shared" si="13"/>
        <v>-17.34730755330683</v>
      </c>
      <c r="Z25" s="8">
        <v>2767</v>
      </c>
    </row>
    <row r="26" spans="1:26" ht="18.75" customHeight="1" x14ac:dyDescent="0.2">
      <c r="A26" s="3" t="s">
        <v>12</v>
      </c>
      <c r="B26" s="44">
        <f t="shared" si="61"/>
        <v>-135</v>
      </c>
      <c r="C26" s="44">
        <v>41</v>
      </c>
      <c r="D26" s="45">
        <f t="shared" si="5"/>
        <v>-0.23295454545454541</v>
      </c>
      <c r="E26" s="44">
        <f t="shared" si="62"/>
        <v>-102</v>
      </c>
      <c r="F26" s="44">
        <f t="shared" si="63"/>
        <v>11</v>
      </c>
      <c r="G26" s="44">
        <v>19</v>
      </c>
      <c r="H26" s="44">
        <v>-7</v>
      </c>
      <c r="I26" s="44">
        <v>121</v>
      </c>
      <c r="J26" s="44">
        <v>-18</v>
      </c>
      <c r="K26" s="55">
        <f t="shared" si="7"/>
        <v>-16.317389217725161</v>
      </c>
      <c r="L26" s="55">
        <f t="shared" si="8"/>
        <v>3.0395136778115504</v>
      </c>
      <c r="M26" s="55">
        <f t="shared" si="9"/>
        <v>19.356902895536713</v>
      </c>
      <c r="N26" s="44">
        <f t="shared" si="64"/>
        <v>-33</v>
      </c>
      <c r="O26" s="44">
        <f t="shared" si="65"/>
        <v>30</v>
      </c>
      <c r="P26" s="44">
        <f t="shared" si="66"/>
        <v>197</v>
      </c>
      <c r="Q26" s="44">
        <v>54</v>
      </c>
      <c r="R26" s="44">
        <v>140</v>
      </c>
      <c r="S26" s="44">
        <v>57</v>
      </c>
      <c r="T26" s="44">
        <f t="shared" si="67"/>
        <v>230</v>
      </c>
      <c r="U26" s="44">
        <v>24</v>
      </c>
      <c r="V26" s="44">
        <v>137</v>
      </c>
      <c r="W26" s="44">
        <v>93</v>
      </c>
      <c r="X26" s="55">
        <f t="shared" si="13"/>
        <v>-5.2791553351463767</v>
      </c>
      <c r="Z26" s="8">
        <v>6251</v>
      </c>
    </row>
    <row r="27" spans="1:26" ht="18.75" customHeight="1" x14ac:dyDescent="0.2">
      <c r="A27" s="1" t="s">
        <v>11</v>
      </c>
      <c r="B27" s="46">
        <f t="shared" si="61"/>
        <v>-262</v>
      </c>
      <c r="C27" s="46">
        <v>57</v>
      </c>
      <c r="D27" s="47">
        <f t="shared" si="5"/>
        <v>-0.17868338557993735</v>
      </c>
      <c r="E27" s="46">
        <f t="shared" si="62"/>
        <v>-160</v>
      </c>
      <c r="F27" s="46">
        <f t="shared" si="63"/>
        <v>33</v>
      </c>
      <c r="G27" s="46">
        <v>100</v>
      </c>
      <c r="H27" s="46">
        <v>27</v>
      </c>
      <c r="I27" s="46">
        <v>260</v>
      </c>
      <c r="J27" s="46">
        <v>-6</v>
      </c>
      <c r="K27" s="54">
        <f t="shared" si="7"/>
        <v>-10.244589576130105</v>
      </c>
      <c r="L27" s="54">
        <f t="shared" si="8"/>
        <v>6.4028684850813162</v>
      </c>
      <c r="M27" s="54">
        <f t="shared" si="9"/>
        <v>16.64745806121142</v>
      </c>
      <c r="N27" s="48">
        <f t="shared" si="64"/>
        <v>-102</v>
      </c>
      <c r="O27" s="51">
        <f t="shared" si="65"/>
        <v>24</v>
      </c>
      <c r="P27" s="48">
        <f t="shared" si="66"/>
        <v>329</v>
      </c>
      <c r="Q27" s="51">
        <v>27</v>
      </c>
      <c r="R27" s="51">
        <v>130</v>
      </c>
      <c r="S27" s="51">
        <v>199</v>
      </c>
      <c r="T27" s="48">
        <f t="shared" si="67"/>
        <v>431</v>
      </c>
      <c r="U27" s="51">
        <v>3</v>
      </c>
      <c r="V27" s="51">
        <v>197</v>
      </c>
      <c r="W27" s="51">
        <v>234</v>
      </c>
      <c r="X27" s="58">
        <f t="shared" si="13"/>
        <v>-6.530925854782943</v>
      </c>
      <c r="Z27" s="8">
        <v>15618</v>
      </c>
    </row>
    <row r="28" spans="1:26" ht="18.75" customHeight="1" x14ac:dyDescent="0.2">
      <c r="A28" s="5" t="s">
        <v>10</v>
      </c>
      <c r="B28" s="41">
        <f t="shared" si="61"/>
        <v>-138</v>
      </c>
      <c r="C28" s="41">
        <v>7</v>
      </c>
      <c r="D28" s="42">
        <f t="shared" si="5"/>
        <v>-4.8275862068965503E-2</v>
      </c>
      <c r="E28" s="41">
        <f t="shared" si="62"/>
        <v>-105</v>
      </c>
      <c r="F28" s="41">
        <f t="shared" si="63"/>
        <v>9</v>
      </c>
      <c r="G28" s="41">
        <v>20</v>
      </c>
      <c r="H28" s="41">
        <v>1</v>
      </c>
      <c r="I28" s="41">
        <v>125</v>
      </c>
      <c r="J28" s="41">
        <v>-8</v>
      </c>
      <c r="K28" s="53">
        <f t="shared" si="7"/>
        <v>-17.751479289940828</v>
      </c>
      <c r="L28" s="53">
        <f t="shared" si="8"/>
        <v>3.3812341504649197</v>
      </c>
      <c r="M28" s="53">
        <f t="shared" si="9"/>
        <v>21.132713440405748</v>
      </c>
      <c r="N28" s="41">
        <f t="shared" si="64"/>
        <v>-33</v>
      </c>
      <c r="O28" s="41">
        <f t="shared" si="65"/>
        <v>-2</v>
      </c>
      <c r="P28" s="41">
        <f t="shared" si="66"/>
        <v>108</v>
      </c>
      <c r="Q28" s="41">
        <v>-15</v>
      </c>
      <c r="R28" s="41">
        <v>70</v>
      </c>
      <c r="S28" s="41">
        <v>38</v>
      </c>
      <c r="T28" s="41">
        <f t="shared" si="67"/>
        <v>141</v>
      </c>
      <c r="U28" s="41">
        <v>-13</v>
      </c>
      <c r="V28" s="41">
        <v>69</v>
      </c>
      <c r="W28" s="41">
        <v>72</v>
      </c>
      <c r="X28" s="53">
        <f t="shared" si="13"/>
        <v>-5.5790363482671177</v>
      </c>
      <c r="Z28" s="8">
        <v>5915</v>
      </c>
    </row>
    <row r="29" spans="1:26" ht="18.75" customHeight="1" x14ac:dyDescent="0.2">
      <c r="A29" s="3" t="s">
        <v>9</v>
      </c>
      <c r="B29" s="44">
        <f t="shared" si="61"/>
        <v>-65</v>
      </c>
      <c r="C29" s="44">
        <v>45</v>
      </c>
      <c r="D29" s="45">
        <f t="shared" si="5"/>
        <v>-0.40909090909090906</v>
      </c>
      <c r="E29" s="44">
        <f>G29-I29</f>
        <v>-158</v>
      </c>
      <c r="F29" s="44">
        <f t="shared" si="63"/>
        <v>-62</v>
      </c>
      <c r="G29" s="44">
        <v>134</v>
      </c>
      <c r="H29" s="44">
        <v>3</v>
      </c>
      <c r="I29" s="44">
        <v>292</v>
      </c>
      <c r="J29" s="44">
        <v>65</v>
      </c>
      <c r="K29" s="55">
        <f t="shared" si="7"/>
        <v>-9.9090624020068976</v>
      </c>
      <c r="L29" s="55">
        <f t="shared" si="8"/>
        <v>8.4038883662590163</v>
      </c>
      <c r="M29" s="55">
        <f t="shared" si="9"/>
        <v>18.312950768265914</v>
      </c>
      <c r="N29" s="43">
        <f t="shared" si="64"/>
        <v>93</v>
      </c>
      <c r="O29" s="44">
        <f t="shared" si="65"/>
        <v>107</v>
      </c>
      <c r="P29" s="43">
        <f>R29+S29</f>
        <v>569</v>
      </c>
      <c r="Q29" s="44">
        <v>121</v>
      </c>
      <c r="R29" s="44">
        <v>174</v>
      </c>
      <c r="S29" s="44">
        <v>395</v>
      </c>
      <c r="T29" s="43">
        <f>V29+W29</f>
        <v>476</v>
      </c>
      <c r="U29" s="44">
        <v>14</v>
      </c>
      <c r="V29" s="44">
        <v>213</v>
      </c>
      <c r="W29" s="44">
        <v>263</v>
      </c>
      <c r="X29" s="55">
        <f t="shared" si="13"/>
        <v>5.8325493885230486</v>
      </c>
      <c r="Z29" s="8">
        <v>15945</v>
      </c>
    </row>
    <row r="30" spans="1:26" ht="18.75" customHeight="1" x14ac:dyDescent="0.2">
      <c r="A30" s="3" t="s">
        <v>8</v>
      </c>
      <c r="B30" s="44">
        <f>E30+N30</f>
        <v>-303</v>
      </c>
      <c r="C30" s="44">
        <v>-4</v>
      </c>
      <c r="D30" s="45">
        <f t="shared" si="5"/>
        <v>1.3377926421404673E-2</v>
      </c>
      <c r="E30" s="44">
        <f t="shared" si="62"/>
        <v>-176</v>
      </c>
      <c r="F30" s="44">
        <f t="shared" si="63"/>
        <v>-16</v>
      </c>
      <c r="G30" s="44">
        <v>95</v>
      </c>
      <c r="H30" s="44">
        <v>-11</v>
      </c>
      <c r="I30" s="44">
        <v>271</v>
      </c>
      <c r="J30" s="44">
        <v>5</v>
      </c>
      <c r="K30" s="56">
        <f t="shared" si="7"/>
        <v>-10.954811402962777</v>
      </c>
      <c r="L30" s="56">
        <f t="shared" si="8"/>
        <v>5.9131084277355903</v>
      </c>
      <c r="M30" s="56">
        <f t="shared" si="9"/>
        <v>16.867919830698369</v>
      </c>
      <c r="N30" s="44">
        <f t="shared" si="64"/>
        <v>-127</v>
      </c>
      <c r="O30" s="44">
        <f t="shared" si="65"/>
        <v>12</v>
      </c>
      <c r="P30" s="44">
        <f t="shared" si="66"/>
        <v>388</v>
      </c>
      <c r="Q30" s="44">
        <v>47</v>
      </c>
      <c r="R30" s="44">
        <v>261</v>
      </c>
      <c r="S30" s="44">
        <v>127</v>
      </c>
      <c r="T30" s="44">
        <f t="shared" si="67"/>
        <v>515</v>
      </c>
      <c r="U30" s="44">
        <v>35</v>
      </c>
      <c r="V30" s="44">
        <v>276</v>
      </c>
      <c r="W30" s="44">
        <v>239</v>
      </c>
      <c r="X30" s="55">
        <f t="shared" si="13"/>
        <v>-7.9048923191833689</v>
      </c>
      <c r="Z30" s="8">
        <v>16066</v>
      </c>
    </row>
    <row r="31" spans="1:26" ht="18.75" customHeight="1" x14ac:dyDescent="0.2">
      <c r="A31" s="1" t="s">
        <v>7</v>
      </c>
      <c r="B31" s="46">
        <f t="shared" si="61"/>
        <v>-194</v>
      </c>
      <c r="C31" s="46">
        <v>-144</v>
      </c>
      <c r="D31" s="47">
        <f t="shared" si="5"/>
        <v>2.88</v>
      </c>
      <c r="E31" s="46">
        <f t="shared" si="62"/>
        <v>-130</v>
      </c>
      <c r="F31" s="46">
        <f t="shared" si="63"/>
        <v>-19</v>
      </c>
      <c r="G31" s="46">
        <v>92</v>
      </c>
      <c r="H31" s="46">
        <v>0</v>
      </c>
      <c r="I31" s="46">
        <v>222</v>
      </c>
      <c r="J31" s="46">
        <v>19</v>
      </c>
      <c r="K31" s="54">
        <f t="shared" si="7"/>
        <v>-9.169135280011286</v>
      </c>
      <c r="L31" s="54">
        <f t="shared" si="8"/>
        <v>6.488926505854141</v>
      </c>
      <c r="M31" s="54">
        <f t="shared" si="9"/>
        <v>15.658061785865426</v>
      </c>
      <c r="N31" s="46">
        <f t="shared" si="64"/>
        <v>-64</v>
      </c>
      <c r="O31" s="46">
        <f t="shared" si="65"/>
        <v>-125</v>
      </c>
      <c r="P31" s="46">
        <f t="shared" si="66"/>
        <v>345</v>
      </c>
      <c r="Q31" s="46">
        <v>-58</v>
      </c>
      <c r="R31" s="46">
        <v>137</v>
      </c>
      <c r="S31" s="46">
        <v>208</v>
      </c>
      <c r="T31" s="46">
        <f t="shared" si="67"/>
        <v>409</v>
      </c>
      <c r="U31" s="46">
        <v>67</v>
      </c>
      <c r="V31" s="46">
        <v>212</v>
      </c>
      <c r="W31" s="46">
        <v>197</v>
      </c>
      <c r="X31" s="57">
        <f t="shared" si="13"/>
        <v>-4.5140358301594015</v>
      </c>
      <c r="Z31" s="8">
        <v>14178</v>
      </c>
    </row>
    <row r="32" spans="1:26" ht="18.75" customHeight="1" x14ac:dyDescent="0.2">
      <c r="A32" s="5" t="s">
        <v>6</v>
      </c>
      <c r="B32" s="41">
        <f t="shared" si="61"/>
        <v>11</v>
      </c>
      <c r="C32" s="41">
        <v>-20</v>
      </c>
      <c r="D32" s="42">
        <f t="shared" si="5"/>
        <v>-0.64516129032258063</v>
      </c>
      <c r="E32" s="41">
        <f t="shared" si="62"/>
        <v>-13</v>
      </c>
      <c r="F32" s="41">
        <f t="shared" si="63"/>
        <v>-20</v>
      </c>
      <c r="G32" s="41">
        <v>28</v>
      </c>
      <c r="H32" s="41">
        <v>-8</v>
      </c>
      <c r="I32" s="41">
        <v>41</v>
      </c>
      <c r="J32" s="41">
        <v>12</v>
      </c>
      <c r="K32" s="53">
        <f t="shared" si="7"/>
        <v>-3.6806342015855038</v>
      </c>
      <c r="L32" s="53">
        <f t="shared" si="8"/>
        <v>7.9275198187995466</v>
      </c>
      <c r="M32" s="53">
        <f t="shared" si="9"/>
        <v>11.608154020385051</v>
      </c>
      <c r="N32" s="41">
        <f t="shared" si="64"/>
        <v>24</v>
      </c>
      <c r="O32" s="43">
        <f t="shared" si="65"/>
        <v>0</v>
      </c>
      <c r="P32" s="41">
        <f t="shared" si="66"/>
        <v>171</v>
      </c>
      <c r="Q32" s="43">
        <v>-12</v>
      </c>
      <c r="R32" s="43">
        <v>71</v>
      </c>
      <c r="S32" s="43">
        <v>100</v>
      </c>
      <c r="T32" s="41">
        <f t="shared" si="67"/>
        <v>147</v>
      </c>
      <c r="U32" s="43">
        <v>-12</v>
      </c>
      <c r="V32" s="43">
        <v>74</v>
      </c>
      <c r="W32" s="43">
        <v>73</v>
      </c>
      <c r="X32" s="56">
        <f t="shared" si="13"/>
        <v>6.7950169875424686</v>
      </c>
      <c r="Z32" s="8">
        <v>3532</v>
      </c>
    </row>
    <row r="33" spans="1:26" ht="18.75" customHeight="1" x14ac:dyDescent="0.2">
      <c r="A33" s="3" t="s">
        <v>5</v>
      </c>
      <c r="B33" s="44">
        <f t="shared" si="61"/>
        <v>-336</v>
      </c>
      <c r="C33" s="44">
        <v>-76</v>
      </c>
      <c r="D33" s="45">
        <f t="shared" si="5"/>
        <v>0.29230769230769238</v>
      </c>
      <c r="E33" s="44">
        <f t="shared" si="62"/>
        <v>-231</v>
      </c>
      <c r="F33" s="44">
        <f t="shared" si="63"/>
        <v>-12</v>
      </c>
      <c r="G33" s="44">
        <v>64</v>
      </c>
      <c r="H33" s="44">
        <v>-4</v>
      </c>
      <c r="I33" s="44">
        <v>295</v>
      </c>
      <c r="J33" s="44">
        <v>8</v>
      </c>
      <c r="K33" s="55">
        <f t="shared" si="7"/>
        <v>-15.287888815354071</v>
      </c>
      <c r="L33" s="55">
        <f t="shared" si="8"/>
        <v>4.2356055592322965</v>
      </c>
      <c r="M33" s="55">
        <f t="shared" si="9"/>
        <v>19.523494374586367</v>
      </c>
      <c r="N33" s="44">
        <f t="shared" si="64"/>
        <v>-105</v>
      </c>
      <c r="O33" s="44">
        <f t="shared" si="65"/>
        <v>-64</v>
      </c>
      <c r="P33" s="44">
        <f t="shared" si="66"/>
        <v>375</v>
      </c>
      <c r="Q33" s="44">
        <v>8</v>
      </c>
      <c r="R33" s="44">
        <v>218</v>
      </c>
      <c r="S33" s="44">
        <v>157</v>
      </c>
      <c r="T33" s="44">
        <f t="shared" si="67"/>
        <v>480</v>
      </c>
      <c r="U33" s="44">
        <v>72</v>
      </c>
      <c r="V33" s="44">
        <v>239</v>
      </c>
      <c r="W33" s="44">
        <v>241</v>
      </c>
      <c r="X33" s="55">
        <f t="shared" si="13"/>
        <v>-6.949040370615486</v>
      </c>
      <c r="Z33" s="8">
        <v>15110</v>
      </c>
    </row>
    <row r="34" spans="1:26" ht="18.75" customHeight="1" x14ac:dyDescent="0.2">
      <c r="A34" s="3" t="s">
        <v>4</v>
      </c>
      <c r="B34" s="44">
        <f t="shared" si="61"/>
        <v>-142</v>
      </c>
      <c r="C34" s="44">
        <v>-27</v>
      </c>
      <c r="D34" s="45">
        <f t="shared" si="5"/>
        <v>0.23478260869565215</v>
      </c>
      <c r="E34" s="44">
        <f t="shared" si="62"/>
        <v>-115</v>
      </c>
      <c r="F34" s="44">
        <f t="shared" si="63"/>
        <v>-17</v>
      </c>
      <c r="G34" s="44">
        <v>45</v>
      </c>
      <c r="H34" s="44">
        <v>-3</v>
      </c>
      <c r="I34" s="44">
        <v>160</v>
      </c>
      <c r="J34" s="44">
        <v>14</v>
      </c>
      <c r="K34" s="55">
        <f t="shared" si="7"/>
        <v>-11.265673981191222</v>
      </c>
      <c r="L34" s="55">
        <f t="shared" si="8"/>
        <v>4.4083072100313476</v>
      </c>
      <c r="M34" s="55">
        <f t="shared" si="9"/>
        <v>15.67398119122257</v>
      </c>
      <c r="N34" s="44">
        <f t="shared" si="64"/>
        <v>-27</v>
      </c>
      <c r="O34" s="44">
        <f t="shared" si="65"/>
        <v>-10</v>
      </c>
      <c r="P34" s="44">
        <f t="shared" si="66"/>
        <v>294</v>
      </c>
      <c r="Q34" s="44">
        <v>43</v>
      </c>
      <c r="R34" s="44">
        <v>133</v>
      </c>
      <c r="S34" s="44">
        <v>161</v>
      </c>
      <c r="T34" s="44">
        <f t="shared" si="67"/>
        <v>321</v>
      </c>
      <c r="U34" s="44">
        <v>53</v>
      </c>
      <c r="V34" s="44">
        <v>132</v>
      </c>
      <c r="W34" s="44">
        <v>189</v>
      </c>
      <c r="X34" s="55">
        <f t="shared" si="13"/>
        <v>-2.6449843260188088</v>
      </c>
      <c r="Z34" s="8">
        <v>10208</v>
      </c>
    </row>
    <row r="35" spans="1:26" ht="18.75" customHeight="1" x14ac:dyDescent="0.2">
      <c r="A35" s="1" t="s">
        <v>3</v>
      </c>
      <c r="B35" s="46">
        <f>E35+N35</f>
        <v>-236</v>
      </c>
      <c r="C35" s="46">
        <v>-130</v>
      </c>
      <c r="D35" s="47">
        <f t="shared" si="5"/>
        <v>1.2264150943396226</v>
      </c>
      <c r="E35" s="46">
        <f t="shared" si="62"/>
        <v>-145</v>
      </c>
      <c r="F35" s="46">
        <f t="shared" si="63"/>
        <v>-49</v>
      </c>
      <c r="G35" s="46">
        <v>55</v>
      </c>
      <c r="H35" s="46">
        <v>9</v>
      </c>
      <c r="I35" s="46">
        <v>200</v>
      </c>
      <c r="J35" s="46">
        <v>58</v>
      </c>
      <c r="K35" s="54">
        <f t="shared" si="7"/>
        <v>-13.692162417374883</v>
      </c>
      <c r="L35" s="54">
        <f t="shared" si="8"/>
        <v>5.1935788479697829</v>
      </c>
      <c r="M35" s="54">
        <f t="shared" si="9"/>
        <v>18.885741265344663</v>
      </c>
      <c r="N35" s="48">
        <f t="shared" si="64"/>
        <v>-91</v>
      </c>
      <c r="O35" s="51">
        <f t="shared" si="65"/>
        <v>-81</v>
      </c>
      <c r="P35" s="48">
        <f t="shared" si="66"/>
        <v>228</v>
      </c>
      <c r="Q35" s="51">
        <v>-27</v>
      </c>
      <c r="R35" s="51">
        <v>104</v>
      </c>
      <c r="S35" s="51">
        <v>124</v>
      </c>
      <c r="T35" s="48">
        <f t="shared" si="67"/>
        <v>319</v>
      </c>
      <c r="U35" s="51">
        <v>54</v>
      </c>
      <c r="V35" s="51">
        <v>132</v>
      </c>
      <c r="W35" s="51">
        <v>187</v>
      </c>
      <c r="X35" s="58">
        <f t="shared" si="13"/>
        <v>-8.5930122757318212</v>
      </c>
      <c r="Z35" s="8">
        <v>10590</v>
      </c>
    </row>
    <row r="36" spans="1:26" ht="18.75" customHeight="1" x14ac:dyDescent="0.2">
      <c r="A36" s="5" t="s">
        <v>2</v>
      </c>
      <c r="B36" s="41">
        <f t="shared" si="61"/>
        <v>-116</v>
      </c>
      <c r="C36" s="41">
        <v>-10</v>
      </c>
      <c r="D36" s="42">
        <f t="shared" si="5"/>
        <v>9.4339622641509413E-2</v>
      </c>
      <c r="E36" s="41">
        <f t="shared" si="62"/>
        <v>-86</v>
      </c>
      <c r="F36" s="41">
        <f t="shared" si="63"/>
        <v>13</v>
      </c>
      <c r="G36" s="41">
        <v>17</v>
      </c>
      <c r="H36" s="41">
        <v>5</v>
      </c>
      <c r="I36" s="41">
        <v>103</v>
      </c>
      <c r="J36" s="41">
        <v>-8</v>
      </c>
      <c r="K36" s="53">
        <f t="shared" si="7"/>
        <v>-21.026894865525673</v>
      </c>
      <c r="L36" s="53">
        <f t="shared" si="8"/>
        <v>4.1564792176039118</v>
      </c>
      <c r="M36" s="53">
        <f t="shared" si="9"/>
        <v>25.183374083129586</v>
      </c>
      <c r="N36" s="41">
        <f t="shared" si="64"/>
        <v>-30</v>
      </c>
      <c r="O36" s="41">
        <f t="shared" si="65"/>
        <v>-23</v>
      </c>
      <c r="P36" s="41">
        <f t="shared" si="66"/>
        <v>76</v>
      </c>
      <c r="Q36" s="41">
        <v>-23</v>
      </c>
      <c r="R36" s="41">
        <v>39</v>
      </c>
      <c r="S36" s="41">
        <v>37</v>
      </c>
      <c r="T36" s="41">
        <f t="shared" si="67"/>
        <v>106</v>
      </c>
      <c r="U36" s="41">
        <v>0</v>
      </c>
      <c r="V36" s="41">
        <v>42</v>
      </c>
      <c r="W36" s="41">
        <v>64</v>
      </c>
      <c r="X36" s="53">
        <f t="shared" si="13"/>
        <v>-7.3349633251833737</v>
      </c>
      <c r="Z36" s="8">
        <v>4090</v>
      </c>
    </row>
    <row r="37" spans="1:26" ht="18.75" customHeight="1" x14ac:dyDescent="0.2">
      <c r="A37" s="3" t="s">
        <v>1</v>
      </c>
      <c r="B37" s="44">
        <f t="shared" si="61"/>
        <v>-32</v>
      </c>
      <c r="C37" s="44">
        <v>53</v>
      </c>
      <c r="D37" s="45">
        <f t="shared" si="5"/>
        <v>-0.62352941176470589</v>
      </c>
      <c r="E37" s="44">
        <f t="shared" si="62"/>
        <v>-52</v>
      </c>
      <c r="F37" s="44">
        <f t="shared" si="63"/>
        <v>10</v>
      </c>
      <c r="G37" s="44">
        <v>12</v>
      </c>
      <c r="H37" s="44">
        <v>2</v>
      </c>
      <c r="I37" s="44">
        <v>64</v>
      </c>
      <c r="J37" s="44">
        <v>-8</v>
      </c>
      <c r="K37" s="55">
        <f t="shared" si="7"/>
        <v>-18.42664776754075</v>
      </c>
      <c r="L37" s="55">
        <f t="shared" si="8"/>
        <v>4.2523033309709426</v>
      </c>
      <c r="M37" s="55">
        <f t="shared" si="9"/>
        <v>22.678951098511696</v>
      </c>
      <c r="N37" s="44">
        <f t="shared" si="64"/>
        <v>20</v>
      </c>
      <c r="O37" s="44">
        <f t="shared" si="65"/>
        <v>43</v>
      </c>
      <c r="P37" s="43">
        <f t="shared" si="66"/>
        <v>116</v>
      </c>
      <c r="Q37" s="44">
        <v>33</v>
      </c>
      <c r="R37" s="44">
        <v>57</v>
      </c>
      <c r="S37" s="44">
        <v>59</v>
      </c>
      <c r="T37" s="43">
        <f t="shared" si="67"/>
        <v>96</v>
      </c>
      <c r="U37" s="44">
        <v>-10</v>
      </c>
      <c r="V37" s="44">
        <v>41</v>
      </c>
      <c r="W37" s="44">
        <v>55</v>
      </c>
      <c r="X37" s="55">
        <f t="shared" si="13"/>
        <v>7.0871722182849037</v>
      </c>
      <c r="Z37" s="8">
        <v>2822</v>
      </c>
    </row>
    <row r="38" spans="1:26" ht="18.75" customHeight="1" x14ac:dyDescent="0.2">
      <c r="A38" s="1" t="s">
        <v>0</v>
      </c>
      <c r="B38" s="46">
        <f t="shared" si="61"/>
        <v>-88</v>
      </c>
      <c r="C38" s="46">
        <v>-11</v>
      </c>
      <c r="D38" s="47">
        <f t="shared" si="5"/>
        <v>0.14285714285714279</v>
      </c>
      <c r="E38" s="46">
        <f t="shared" si="62"/>
        <v>-56</v>
      </c>
      <c r="F38" s="46">
        <f t="shared" si="63"/>
        <v>7</v>
      </c>
      <c r="G38" s="46">
        <v>13</v>
      </c>
      <c r="H38" s="46">
        <v>1</v>
      </c>
      <c r="I38" s="46">
        <v>69</v>
      </c>
      <c r="J38" s="46">
        <v>-6</v>
      </c>
      <c r="K38" s="54">
        <f t="shared" si="7"/>
        <v>-21.579961464354529</v>
      </c>
      <c r="L38" s="54">
        <f t="shared" si="8"/>
        <v>5.0096339113680148</v>
      </c>
      <c r="M38" s="54">
        <f t="shared" si="9"/>
        <v>26.589595375722546</v>
      </c>
      <c r="N38" s="48">
        <f t="shared" si="64"/>
        <v>-32</v>
      </c>
      <c r="O38" s="46">
        <f t="shared" si="65"/>
        <v>-18</v>
      </c>
      <c r="P38" s="46">
        <f t="shared" si="66"/>
        <v>39</v>
      </c>
      <c r="Q38" s="46">
        <v>-21</v>
      </c>
      <c r="R38" s="46">
        <v>21</v>
      </c>
      <c r="S38" s="46">
        <v>18</v>
      </c>
      <c r="T38" s="46">
        <f t="shared" si="67"/>
        <v>71</v>
      </c>
      <c r="U38" s="46">
        <v>-3</v>
      </c>
      <c r="V38" s="46">
        <v>21</v>
      </c>
      <c r="W38" s="46">
        <v>50</v>
      </c>
      <c r="X38" s="57">
        <f t="shared" si="13"/>
        <v>-12.331406551059731</v>
      </c>
      <c r="Z38" s="8">
        <v>2595</v>
      </c>
    </row>
    <row r="39" spans="1:26" x14ac:dyDescent="0.2">
      <c r="A39" s="59" t="s">
        <v>56</v>
      </c>
      <c r="Z39" s="8"/>
    </row>
    <row r="40" spans="1:26" x14ac:dyDescent="0.2">
      <c r="A40" s="60" t="s">
        <v>55</v>
      </c>
    </row>
  </sheetData>
  <mergeCells count="19">
    <mergeCell ref="X7:X8"/>
    <mergeCell ref="A5:A8"/>
    <mergeCell ref="C6:C8"/>
    <mergeCell ref="P6:S6"/>
    <mergeCell ref="V7:V8"/>
    <mergeCell ref="F6:F8"/>
    <mergeCell ref="R7:R8"/>
    <mergeCell ref="N5:X5"/>
    <mergeCell ref="D6:D8"/>
    <mergeCell ref="U7:U8"/>
    <mergeCell ref="T6:W6"/>
    <mergeCell ref="O6:O8"/>
    <mergeCell ref="B5:D5"/>
    <mergeCell ref="K6:M6"/>
    <mergeCell ref="E5:M5"/>
    <mergeCell ref="H6:H8"/>
    <mergeCell ref="J6:J8"/>
    <mergeCell ref="Q7:Q8"/>
    <mergeCell ref="K7:K8"/>
  </mergeCells>
  <phoneticPr fontId="1"/>
  <pageMargins left="0.70866141732283472" right="0.70866141732283472" top="0.74803149606299213" bottom="0.74803149606299213" header="0.31496062992125984" footer="0.31496062992125984"/>
  <pageSetup paperSize="9" scale="72" orientation="landscape" r:id="rId1"/>
  <rowBreaks count="2" manualBreakCount="2">
    <brk id="31" max="16383" man="1"/>
    <brk id="39" max="17" man="1"/>
  </rowBreaks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40"/>
  <sheetViews>
    <sheetView view="pageBreakPreview" zoomScale="80" zoomScaleNormal="100" zoomScaleSheetLayoutView="80" workbookViewId="0"/>
  </sheetViews>
  <sheetFormatPr defaultRowHeight="13" x14ac:dyDescent="0.2"/>
  <cols>
    <col min="1" max="2" width="8.6328125" customWidth="1"/>
    <col min="3" max="10" width="6.6328125" customWidth="1"/>
    <col min="11" max="13" width="7.6328125" customWidth="1"/>
    <col min="14" max="23" width="6.6328125" customWidth="1"/>
    <col min="24" max="24" width="11.7265625" customWidth="1"/>
  </cols>
  <sheetData>
    <row r="2" spans="1:26" x14ac:dyDescent="0.2">
      <c r="A2" t="s">
        <v>57</v>
      </c>
      <c r="C2" s="16"/>
      <c r="D2" s="16"/>
    </row>
    <row r="3" spans="1:26" x14ac:dyDescent="0.2">
      <c r="C3" s="16"/>
      <c r="D3" s="16"/>
    </row>
    <row r="4" spans="1:26" x14ac:dyDescent="0.2">
      <c r="A4" t="s">
        <v>50</v>
      </c>
      <c r="C4" s="16"/>
      <c r="D4" s="16"/>
      <c r="X4" s="61" t="s">
        <v>58</v>
      </c>
    </row>
    <row r="5" spans="1:26" ht="13.5" customHeight="1" x14ac:dyDescent="0.2">
      <c r="A5" s="71" t="s">
        <v>37</v>
      </c>
      <c r="B5" s="62" t="s">
        <v>40</v>
      </c>
      <c r="C5" s="63"/>
      <c r="D5" s="63"/>
      <c r="E5" s="65" t="s">
        <v>39</v>
      </c>
      <c r="F5" s="66"/>
      <c r="G5" s="66"/>
      <c r="H5" s="66"/>
      <c r="I5" s="66"/>
      <c r="J5" s="66"/>
      <c r="K5" s="66"/>
      <c r="L5" s="66"/>
      <c r="M5" s="67"/>
      <c r="N5" s="62" t="s">
        <v>38</v>
      </c>
      <c r="O5" s="63"/>
      <c r="P5" s="63"/>
      <c r="Q5" s="63"/>
      <c r="R5" s="63"/>
      <c r="S5" s="63"/>
      <c r="T5" s="63"/>
      <c r="U5" s="63"/>
      <c r="V5" s="63"/>
      <c r="W5" s="63"/>
      <c r="X5" s="64"/>
    </row>
    <row r="6" spans="1:26" ht="13.5" customHeight="1" x14ac:dyDescent="0.2">
      <c r="A6" s="72"/>
      <c r="B6" s="26"/>
      <c r="C6" s="74" t="s">
        <v>51</v>
      </c>
      <c r="D6" s="74" t="s">
        <v>52</v>
      </c>
      <c r="E6" s="26"/>
      <c r="F6" s="68" t="s">
        <v>53</v>
      </c>
      <c r="G6" s="26"/>
      <c r="H6" s="68" t="s">
        <v>53</v>
      </c>
      <c r="I6" s="26"/>
      <c r="J6" s="68" t="s">
        <v>53</v>
      </c>
      <c r="K6" s="62" t="s">
        <v>46</v>
      </c>
      <c r="L6" s="63"/>
      <c r="M6" s="64"/>
      <c r="N6" s="28"/>
      <c r="O6" s="68" t="s">
        <v>53</v>
      </c>
      <c r="P6" s="65" t="s">
        <v>36</v>
      </c>
      <c r="Q6" s="66"/>
      <c r="R6" s="66"/>
      <c r="S6" s="67"/>
      <c r="T6" s="65" t="s">
        <v>35</v>
      </c>
      <c r="U6" s="66"/>
      <c r="V6" s="66"/>
      <c r="W6" s="67"/>
      <c r="X6" s="23" t="s">
        <v>46</v>
      </c>
    </row>
    <row r="7" spans="1:26" ht="13.5" customHeight="1" x14ac:dyDescent="0.2">
      <c r="A7" s="72"/>
      <c r="B7" s="29" t="s">
        <v>41</v>
      </c>
      <c r="C7" s="75"/>
      <c r="D7" s="75"/>
      <c r="E7" s="11" t="s">
        <v>32</v>
      </c>
      <c r="F7" s="69"/>
      <c r="G7" s="29" t="s">
        <v>34</v>
      </c>
      <c r="H7" s="69"/>
      <c r="I7" s="29" t="s">
        <v>33</v>
      </c>
      <c r="J7" s="69"/>
      <c r="K7" s="68" t="s">
        <v>43</v>
      </c>
      <c r="L7" s="28" t="s">
        <v>44</v>
      </c>
      <c r="M7" s="28" t="s">
        <v>45</v>
      </c>
      <c r="N7" s="29" t="s">
        <v>32</v>
      </c>
      <c r="O7" s="69"/>
      <c r="P7" s="28" t="s">
        <v>32</v>
      </c>
      <c r="Q7" s="68" t="s">
        <v>53</v>
      </c>
      <c r="R7" s="68" t="s">
        <v>31</v>
      </c>
      <c r="S7" s="24" t="s">
        <v>30</v>
      </c>
      <c r="T7" s="29" t="s">
        <v>32</v>
      </c>
      <c r="U7" s="68" t="s">
        <v>53</v>
      </c>
      <c r="V7" s="69" t="s">
        <v>31</v>
      </c>
      <c r="W7" s="27" t="s">
        <v>47</v>
      </c>
      <c r="X7" s="68" t="s">
        <v>48</v>
      </c>
    </row>
    <row r="8" spans="1:26" ht="30.75" customHeight="1" x14ac:dyDescent="0.2">
      <c r="A8" s="73"/>
      <c r="B8" s="30"/>
      <c r="C8" s="76"/>
      <c r="D8" s="76"/>
      <c r="E8" s="11"/>
      <c r="F8" s="70"/>
      <c r="G8" s="30"/>
      <c r="H8" s="70"/>
      <c r="I8" s="30"/>
      <c r="J8" s="70"/>
      <c r="K8" s="70"/>
      <c r="L8" s="30"/>
      <c r="M8" s="30"/>
      <c r="N8" s="30"/>
      <c r="O8" s="70"/>
      <c r="P8" s="30"/>
      <c r="Q8" s="70"/>
      <c r="R8" s="70"/>
      <c r="S8" s="25"/>
      <c r="T8" s="30"/>
      <c r="U8" s="70"/>
      <c r="V8" s="70"/>
      <c r="W8" s="25"/>
      <c r="X8" s="70"/>
      <c r="Z8" s="8" t="s">
        <v>54</v>
      </c>
    </row>
    <row r="9" spans="1:26" ht="18.75" customHeight="1" x14ac:dyDescent="0.2">
      <c r="A9" s="8" t="s">
        <v>29</v>
      </c>
      <c r="B9" s="31">
        <f>B10+B11</f>
        <v>-2201</v>
      </c>
      <c r="C9" s="31">
        <f>C10+C11</f>
        <v>4</v>
      </c>
      <c r="D9" s="32">
        <f>IF(B9-C9=0,"-",(1-(B9/(B9-C9)))*-1)</f>
        <v>-1.8140589569161092E-3</v>
      </c>
      <c r="E9" s="31">
        <f t="shared" ref="E9:J9" si="0">E10+E11</f>
        <v>-1886</v>
      </c>
      <c r="F9" s="31">
        <f t="shared" si="0"/>
        <v>-207</v>
      </c>
      <c r="G9" s="31">
        <f t="shared" si="0"/>
        <v>1939</v>
      </c>
      <c r="H9" s="31">
        <f t="shared" si="0"/>
        <v>12</v>
      </c>
      <c r="I9" s="31">
        <f t="shared" si="0"/>
        <v>3825</v>
      </c>
      <c r="J9" s="31">
        <f t="shared" si="0"/>
        <v>219</v>
      </c>
      <c r="K9" s="52">
        <f>E9/Z9*1000</f>
        <v>-7.1922418362716272</v>
      </c>
      <c r="L9" s="52">
        <f>G9/Z9*1000</f>
        <v>7.3943567977363127</v>
      </c>
      <c r="M9" s="52">
        <f>I9/Z9*1000</f>
        <v>14.58659863400794</v>
      </c>
      <c r="N9" s="31">
        <f>N10+N11</f>
        <v>-315</v>
      </c>
      <c r="O9" s="31">
        <f t="shared" ref="O9:W9" si="1">O10+O11</f>
        <v>211</v>
      </c>
      <c r="P9" s="31">
        <f t="shared" si="1"/>
        <v>8352</v>
      </c>
      <c r="Q9" s="31">
        <f t="shared" si="1"/>
        <v>256</v>
      </c>
      <c r="R9" s="31">
        <f t="shared" si="1"/>
        <v>5533</v>
      </c>
      <c r="S9" s="31">
        <f t="shared" si="1"/>
        <v>2819</v>
      </c>
      <c r="T9" s="31">
        <f t="shared" si="1"/>
        <v>8667</v>
      </c>
      <c r="U9" s="31">
        <f t="shared" si="1"/>
        <v>45</v>
      </c>
      <c r="V9" s="31">
        <f t="shared" si="1"/>
        <v>5848</v>
      </c>
      <c r="W9" s="31">
        <f t="shared" si="1"/>
        <v>2819</v>
      </c>
      <c r="X9" s="52">
        <f>N9/Z9*1000</f>
        <v>-1.201249299271242</v>
      </c>
      <c r="Z9" s="31">
        <f t="shared" ref="Z9" si="2">Z10+Z11</f>
        <v>262227</v>
      </c>
    </row>
    <row r="10" spans="1:26" ht="18.75" customHeight="1" x14ac:dyDescent="0.2">
      <c r="A10" s="6" t="s">
        <v>28</v>
      </c>
      <c r="B10" s="33">
        <f>B20+B21+B22+B23</f>
        <v>-1194</v>
      </c>
      <c r="C10" s="33">
        <f>C20+C21+C22+C23</f>
        <v>91</v>
      </c>
      <c r="D10" s="34">
        <f t="shared" ref="D10:D38" si="3">IF(B10-C10=0,"-",(1-(B10/(B10-C10)))*-1)</f>
        <v>-7.0817120622568064E-2</v>
      </c>
      <c r="E10" s="33">
        <f t="shared" ref="E10:J10" si="4">E20+E21+E22+E23</f>
        <v>-1085</v>
      </c>
      <c r="F10" s="33">
        <f t="shared" si="4"/>
        <v>-91</v>
      </c>
      <c r="G10" s="33">
        <f t="shared" si="4"/>
        <v>1554</v>
      </c>
      <c r="H10" s="33">
        <f t="shared" si="4"/>
        <v>36</v>
      </c>
      <c r="I10" s="33">
        <f t="shared" si="4"/>
        <v>2639</v>
      </c>
      <c r="J10" s="33">
        <f t="shared" si="4"/>
        <v>127</v>
      </c>
      <c r="K10" s="53">
        <f t="shared" ref="K10:K38" si="5">E10/Z10*1000</f>
        <v>-5.4957300456880045</v>
      </c>
      <c r="L10" s="53">
        <f t="shared" ref="L10:L38" si="6">G10/Z10*1000</f>
        <v>7.8713036783402393</v>
      </c>
      <c r="M10" s="53">
        <f t="shared" ref="M10:M38" si="7">I10/Z10*1000</f>
        <v>13.367033724028245</v>
      </c>
      <c r="N10" s="33">
        <f t="shared" ref="N10:W10" si="8">N20+N21+N22+N23</f>
        <v>-109</v>
      </c>
      <c r="O10" s="33">
        <f t="shared" si="8"/>
        <v>182</v>
      </c>
      <c r="P10" s="33">
        <f t="shared" si="8"/>
        <v>6563</v>
      </c>
      <c r="Q10" s="33">
        <f t="shared" si="8"/>
        <v>152</v>
      </c>
      <c r="R10" s="33">
        <f t="shared" si="8"/>
        <v>4634</v>
      </c>
      <c r="S10" s="33">
        <f t="shared" si="8"/>
        <v>1929</v>
      </c>
      <c r="T10" s="33">
        <f t="shared" si="8"/>
        <v>6672</v>
      </c>
      <c r="U10" s="33">
        <f t="shared" si="8"/>
        <v>-30</v>
      </c>
      <c r="V10" s="33">
        <f t="shared" si="8"/>
        <v>4885</v>
      </c>
      <c r="W10" s="33">
        <f t="shared" si="8"/>
        <v>1787</v>
      </c>
      <c r="X10" s="53">
        <f t="shared" ref="X10:X38" si="9">N10/Z10*1000</f>
        <v>-0.55210559905990098</v>
      </c>
      <c r="Z10" s="31">
        <f t="shared" ref="Z10" si="10">Z20+Z21+Z22+Z23</f>
        <v>197426</v>
      </c>
    </row>
    <row r="11" spans="1:26" ht="18.75" customHeight="1" x14ac:dyDescent="0.2">
      <c r="A11" s="2" t="s">
        <v>27</v>
      </c>
      <c r="B11" s="35">
        <f>B12+B13+B14+B15+B16</f>
        <v>-1007</v>
      </c>
      <c r="C11" s="35">
        <f>C12+C13+C14+C15+C16</f>
        <v>-87</v>
      </c>
      <c r="D11" s="36">
        <f t="shared" si="3"/>
        <v>9.4565217391304301E-2</v>
      </c>
      <c r="E11" s="35">
        <f t="shared" ref="E11:J11" si="11">E12+E13+E14+E15+E16</f>
        <v>-801</v>
      </c>
      <c r="F11" s="35">
        <f t="shared" si="11"/>
        <v>-116</v>
      </c>
      <c r="G11" s="35">
        <f t="shared" si="11"/>
        <v>385</v>
      </c>
      <c r="H11" s="35">
        <f t="shared" si="11"/>
        <v>-24</v>
      </c>
      <c r="I11" s="35">
        <f t="shared" si="11"/>
        <v>1186</v>
      </c>
      <c r="J11" s="35">
        <f t="shared" si="11"/>
        <v>92</v>
      </c>
      <c r="K11" s="54">
        <f t="shared" si="5"/>
        <v>-12.360920356167343</v>
      </c>
      <c r="L11" s="54">
        <f t="shared" si="6"/>
        <v>5.9412663384824311</v>
      </c>
      <c r="M11" s="54">
        <f t="shared" si="7"/>
        <v>18.302186694649773</v>
      </c>
      <c r="N11" s="35">
        <f t="shared" ref="N11:W11" si="12">N12+N13+N14+N15+N16</f>
        <v>-206</v>
      </c>
      <c r="O11" s="35">
        <f t="shared" si="12"/>
        <v>29</v>
      </c>
      <c r="P11" s="35">
        <f t="shared" si="12"/>
        <v>1789</v>
      </c>
      <c r="Q11" s="35">
        <f t="shared" si="12"/>
        <v>104</v>
      </c>
      <c r="R11" s="35">
        <f t="shared" si="12"/>
        <v>899</v>
      </c>
      <c r="S11" s="35">
        <f t="shared" si="12"/>
        <v>890</v>
      </c>
      <c r="T11" s="35">
        <f t="shared" si="12"/>
        <v>1995</v>
      </c>
      <c r="U11" s="35">
        <f t="shared" si="12"/>
        <v>75</v>
      </c>
      <c r="V11" s="35">
        <f t="shared" si="12"/>
        <v>963</v>
      </c>
      <c r="W11" s="35">
        <f t="shared" si="12"/>
        <v>1032</v>
      </c>
      <c r="X11" s="57">
        <f t="shared" si="9"/>
        <v>-3.1789632876035863</v>
      </c>
      <c r="Z11" s="31">
        <f t="shared" ref="Z11" si="13">Z12+Z13+Z14+Z15+Z16</f>
        <v>64801</v>
      </c>
    </row>
    <row r="12" spans="1:26" ht="18.75" customHeight="1" x14ac:dyDescent="0.2">
      <c r="A12" s="6" t="s">
        <v>26</v>
      </c>
      <c r="B12" s="33">
        <f>B24</f>
        <v>-56</v>
      </c>
      <c r="C12" s="33">
        <f>C24</f>
        <v>-1</v>
      </c>
      <c r="D12" s="34">
        <f t="shared" si="3"/>
        <v>1.8181818181818077E-2</v>
      </c>
      <c r="E12" s="33">
        <f t="shared" ref="E12:J12" si="14">E24</f>
        <v>-60</v>
      </c>
      <c r="F12" s="33">
        <f t="shared" si="14"/>
        <v>-27</v>
      </c>
      <c r="G12" s="33">
        <f t="shared" si="14"/>
        <v>39</v>
      </c>
      <c r="H12" s="33">
        <f t="shared" si="14"/>
        <v>3</v>
      </c>
      <c r="I12" s="33">
        <f t="shared" si="14"/>
        <v>99</v>
      </c>
      <c r="J12" s="33">
        <f t="shared" si="14"/>
        <v>30</v>
      </c>
      <c r="K12" s="53">
        <f t="shared" si="5"/>
        <v>-11.711887565879369</v>
      </c>
      <c r="L12" s="53">
        <f t="shared" si="6"/>
        <v>7.6127269178215888</v>
      </c>
      <c r="M12" s="53">
        <f t="shared" si="7"/>
        <v>19.324614483700959</v>
      </c>
      <c r="N12" s="33">
        <f t="shared" ref="N12:W12" si="15">N24</f>
        <v>4</v>
      </c>
      <c r="O12" s="33">
        <f t="shared" si="15"/>
        <v>26</v>
      </c>
      <c r="P12" s="33">
        <f t="shared" si="15"/>
        <v>164</v>
      </c>
      <c r="Q12" s="33">
        <f t="shared" si="15"/>
        <v>32</v>
      </c>
      <c r="R12" s="33">
        <f t="shared" si="15"/>
        <v>87</v>
      </c>
      <c r="S12" s="33">
        <f t="shared" si="15"/>
        <v>77</v>
      </c>
      <c r="T12" s="33">
        <f t="shared" si="15"/>
        <v>160</v>
      </c>
      <c r="U12" s="33">
        <f t="shared" si="15"/>
        <v>6</v>
      </c>
      <c r="V12" s="33">
        <f t="shared" si="15"/>
        <v>85</v>
      </c>
      <c r="W12" s="33">
        <f t="shared" si="15"/>
        <v>75</v>
      </c>
      <c r="X12" s="53">
        <f t="shared" si="9"/>
        <v>0.78079250439195791</v>
      </c>
      <c r="Z12" s="31">
        <f t="shared" ref="Z12" si="16">Z24</f>
        <v>5123</v>
      </c>
    </row>
    <row r="13" spans="1:26" ht="18.75" customHeight="1" x14ac:dyDescent="0.2">
      <c r="A13" s="4" t="s">
        <v>25</v>
      </c>
      <c r="B13" s="37">
        <f>B25+B26+B27</f>
        <v>-249</v>
      </c>
      <c r="C13" s="37">
        <f>C25+C26+C27</f>
        <v>49</v>
      </c>
      <c r="D13" s="38">
        <f t="shared" si="3"/>
        <v>-0.16442953020134232</v>
      </c>
      <c r="E13" s="37">
        <f t="shared" ref="E13:J13" si="17">E25+E26+E27</f>
        <v>-152</v>
      </c>
      <c r="F13" s="37">
        <f t="shared" si="17"/>
        <v>23</v>
      </c>
      <c r="G13" s="37">
        <f t="shared" si="17"/>
        <v>55</v>
      </c>
      <c r="H13" s="37">
        <f t="shared" si="17"/>
        <v>-1</v>
      </c>
      <c r="I13" s="37">
        <f t="shared" si="17"/>
        <v>207</v>
      </c>
      <c r="J13" s="37">
        <f t="shared" si="17"/>
        <v>-24</v>
      </c>
      <c r="K13" s="55">
        <f t="shared" si="5"/>
        <v>-13.021502612867302</v>
      </c>
      <c r="L13" s="55">
        <f t="shared" si="6"/>
        <v>4.7117279191296149</v>
      </c>
      <c r="M13" s="55">
        <f t="shared" si="7"/>
        <v>17.733230531996913</v>
      </c>
      <c r="N13" s="37">
        <f t="shared" ref="N13:W13" si="18">N25+N26+N27</f>
        <v>-97</v>
      </c>
      <c r="O13" s="37">
        <f t="shared" si="18"/>
        <v>26</v>
      </c>
      <c r="P13" s="37">
        <f t="shared" si="18"/>
        <v>267</v>
      </c>
      <c r="Q13" s="37">
        <f t="shared" si="18"/>
        <v>18</v>
      </c>
      <c r="R13" s="37">
        <f t="shared" si="18"/>
        <v>143</v>
      </c>
      <c r="S13" s="37">
        <f t="shared" si="18"/>
        <v>124</v>
      </c>
      <c r="T13" s="37">
        <f t="shared" si="18"/>
        <v>364</v>
      </c>
      <c r="U13" s="37">
        <f t="shared" si="18"/>
        <v>-8</v>
      </c>
      <c r="V13" s="37">
        <f t="shared" si="18"/>
        <v>182</v>
      </c>
      <c r="W13" s="37">
        <f t="shared" si="18"/>
        <v>182</v>
      </c>
      <c r="X13" s="55">
        <f t="shared" si="9"/>
        <v>-8.3097746937376868</v>
      </c>
      <c r="Z13" s="31">
        <f t="shared" ref="Z13" si="19">Z25+Z26+Z27</f>
        <v>11673</v>
      </c>
    </row>
    <row r="14" spans="1:26" ht="18.75" customHeight="1" x14ac:dyDescent="0.2">
      <c r="A14" s="4" t="s">
        <v>24</v>
      </c>
      <c r="B14" s="37">
        <f>B28+B29+B30+B31</f>
        <v>-292</v>
      </c>
      <c r="C14" s="37">
        <f>C28+C29+C30+C31</f>
        <v>-40</v>
      </c>
      <c r="D14" s="38">
        <f t="shared" si="3"/>
        <v>0.15873015873015883</v>
      </c>
      <c r="E14" s="37">
        <f t="shared" ref="E14:J14" si="20">E28+E29+E30+E31</f>
        <v>-260</v>
      </c>
      <c r="F14" s="37">
        <f t="shared" si="20"/>
        <v>-56</v>
      </c>
      <c r="G14" s="37">
        <f t="shared" si="20"/>
        <v>175</v>
      </c>
      <c r="H14" s="37">
        <f t="shared" si="20"/>
        <v>-19</v>
      </c>
      <c r="I14" s="37">
        <f t="shared" si="20"/>
        <v>435</v>
      </c>
      <c r="J14" s="37">
        <f t="shared" si="20"/>
        <v>37</v>
      </c>
      <c r="K14" s="55">
        <f t="shared" si="5"/>
        <v>-10.492332526230831</v>
      </c>
      <c r="L14" s="55">
        <f t="shared" si="6"/>
        <v>7.0621468926553668</v>
      </c>
      <c r="M14" s="55">
        <f t="shared" si="7"/>
        <v>17.554479418886199</v>
      </c>
      <c r="N14" s="37">
        <f t="shared" ref="N14:W14" si="21">N28+N29+N30+N31</f>
        <v>-32</v>
      </c>
      <c r="O14" s="37">
        <f t="shared" si="21"/>
        <v>16</v>
      </c>
      <c r="P14" s="37">
        <f t="shared" si="21"/>
        <v>690</v>
      </c>
      <c r="Q14" s="37">
        <f t="shared" si="21"/>
        <v>43</v>
      </c>
      <c r="R14" s="37">
        <f t="shared" si="21"/>
        <v>322</v>
      </c>
      <c r="S14" s="37">
        <f t="shared" si="21"/>
        <v>368</v>
      </c>
      <c r="T14" s="37">
        <f t="shared" si="21"/>
        <v>722</v>
      </c>
      <c r="U14" s="37">
        <f t="shared" si="21"/>
        <v>27</v>
      </c>
      <c r="V14" s="37">
        <f t="shared" si="21"/>
        <v>358</v>
      </c>
      <c r="W14" s="37">
        <f t="shared" si="21"/>
        <v>364</v>
      </c>
      <c r="X14" s="55">
        <f t="shared" si="9"/>
        <v>-1.2913640032284102</v>
      </c>
      <c r="Z14" s="31">
        <f t="shared" ref="Z14" si="22">Z28+Z29+Z30+Z31</f>
        <v>24780</v>
      </c>
    </row>
    <row r="15" spans="1:26" ht="18.75" customHeight="1" x14ac:dyDescent="0.2">
      <c r="A15" s="4" t="s">
        <v>23</v>
      </c>
      <c r="B15" s="37">
        <f>B32+B33+B34+B35</f>
        <v>-310</v>
      </c>
      <c r="C15" s="37">
        <f>C32+C33+C34+C35</f>
        <v>-111</v>
      </c>
      <c r="D15" s="38">
        <f t="shared" si="3"/>
        <v>0.55778894472361817</v>
      </c>
      <c r="E15" s="37">
        <f t="shared" ref="E15:J15" si="23">E32+E33+E34+E35</f>
        <v>-240</v>
      </c>
      <c r="F15" s="37">
        <f t="shared" si="23"/>
        <v>-74</v>
      </c>
      <c r="G15" s="37">
        <f t="shared" si="23"/>
        <v>96</v>
      </c>
      <c r="H15" s="37">
        <f t="shared" si="23"/>
        <v>-12</v>
      </c>
      <c r="I15" s="37">
        <f t="shared" si="23"/>
        <v>336</v>
      </c>
      <c r="J15" s="37">
        <f t="shared" si="23"/>
        <v>62</v>
      </c>
      <c r="K15" s="55">
        <f t="shared" si="5"/>
        <v>-12.769353551476458</v>
      </c>
      <c r="L15" s="55">
        <f t="shared" si="6"/>
        <v>5.1077414205905818</v>
      </c>
      <c r="M15" s="55">
        <f t="shared" si="7"/>
        <v>17.877094972067038</v>
      </c>
      <c r="N15" s="39">
        <f t="shared" ref="N15:W15" si="24">N32+N33+N34+N35</f>
        <v>-70</v>
      </c>
      <c r="O15" s="37">
        <f t="shared" si="24"/>
        <v>-37</v>
      </c>
      <c r="P15" s="37">
        <f t="shared" si="24"/>
        <v>551</v>
      </c>
      <c r="Q15" s="37">
        <f t="shared" si="24"/>
        <v>37</v>
      </c>
      <c r="R15" s="37">
        <f t="shared" si="24"/>
        <v>289</v>
      </c>
      <c r="S15" s="37">
        <f t="shared" si="24"/>
        <v>262</v>
      </c>
      <c r="T15" s="37">
        <f t="shared" si="24"/>
        <v>621</v>
      </c>
      <c r="U15" s="37">
        <f t="shared" si="24"/>
        <v>74</v>
      </c>
      <c r="V15" s="37">
        <f t="shared" si="24"/>
        <v>289</v>
      </c>
      <c r="W15" s="37">
        <f t="shared" si="24"/>
        <v>332</v>
      </c>
      <c r="X15" s="55">
        <f t="shared" si="9"/>
        <v>-3.7243947858472999</v>
      </c>
      <c r="Z15" s="31">
        <f t="shared" ref="Z15" si="25">Z32+Z33+Z34+Z35</f>
        <v>18795</v>
      </c>
    </row>
    <row r="16" spans="1:26" ht="18.75" customHeight="1" x14ac:dyDescent="0.2">
      <c r="A16" s="2" t="s">
        <v>22</v>
      </c>
      <c r="B16" s="35">
        <f>B36+B37+B38</f>
        <v>-100</v>
      </c>
      <c r="C16" s="35">
        <f>C36+C37+C38</f>
        <v>16</v>
      </c>
      <c r="D16" s="36">
        <f t="shared" si="3"/>
        <v>-0.13793103448275867</v>
      </c>
      <c r="E16" s="35">
        <f t="shared" ref="E16:J16" si="26">E36+E37+E38</f>
        <v>-89</v>
      </c>
      <c r="F16" s="35">
        <f t="shared" si="26"/>
        <v>18</v>
      </c>
      <c r="G16" s="35">
        <f t="shared" si="26"/>
        <v>20</v>
      </c>
      <c r="H16" s="35">
        <f t="shared" si="26"/>
        <v>5</v>
      </c>
      <c r="I16" s="35">
        <f t="shared" si="26"/>
        <v>109</v>
      </c>
      <c r="J16" s="35">
        <f t="shared" si="26"/>
        <v>-13</v>
      </c>
      <c r="K16" s="54">
        <f t="shared" si="5"/>
        <v>-20.090293453724605</v>
      </c>
      <c r="L16" s="54">
        <f t="shared" si="6"/>
        <v>4.5146726862302478</v>
      </c>
      <c r="M16" s="54">
        <f t="shared" si="7"/>
        <v>24.60496613995485</v>
      </c>
      <c r="N16" s="35">
        <f t="shared" ref="N16:W16" si="27">N36+N37+N38</f>
        <v>-11</v>
      </c>
      <c r="O16" s="35">
        <f t="shared" si="27"/>
        <v>-2</v>
      </c>
      <c r="P16" s="35">
        <f t="shared" si="27"/>
        <v>117</v>
      </c>
      <c r="Q16" s="35">
        <f t="shared" si="27"/>
        <v>-26</v>
      </c>
      <c r="R16" s="35">
        <f t="shared" si="27"/>
        <v>58</v>
      </c>
      <c r="S16" s="35">
        <f t="shared" si="27"/>
        <v>59</v>
      </c>
      <c r="T16" s="35">
        <f t="shared" si="27"/>
        <v>128</v>
      </c>
      <c r="U16" s="35">
        <f t="shared" si="27"/>
        <v>-24</v>
      </c>
      <c r="V16" s="35">
        <f t="shared" si="27"/>
        <v>49</v>
      </c>
      <c r="W16" s="35">
        <f t="shared" si="27"/>
        <v>79</v>
      </c>
      <c r="X16" s="57">
        <f t="shared" si="9"/>
        <v>-2.4830699774266365</v>
      </c>
      <c r="Z16" s="31">
        <f t="shared" ref="Z16" si="28">Z36+Z37+Z38</f>
        <v>4430</v>
      </c>
    </row>
    <row r="17" spans="1:26" ht="18.75" customHeight="1" x14ac:dyDescent="0.2">
      <c r="A17" s="6" t="s">
        <v>21</v>
      </c>
      <c r="B17" s="33">
        <f>B12+B13+B20</f>
        <v>-852</v>
      </c>
      <c r="C17" s="33">
        <f>C12+C13+C20</f>
        <v>90</v>
      </c>
      <c r="D17" s="34">
        <f t="shared" si="3"/>
        <v>-9.5541401273885329E-2</v>
      </c>
      <c r="E17" s="33">
        <f t="shared" ref="E17:J17" si="29">E12+E13+E20</f>
        <v>-711</v>
      </c>
      <c r="F17" s="33">
        <f t="shared" si="29"/>
        <v>-81</v>
      </c>
      <c r="G17" s="33">
        <f t="shared" si="29"/>
        <v>752</v>
      </c>
      <c r="H17" s="33">
        <f t="shared" si="29"/>
        <v>-12</v>
      </c>
      <c r="I17" s="33">
        <f t="shared" si="29"/>
        <v>1463</v>
      </c>
      <c r="J17" s="33">
        <f t="shared" si="29"/>
        <v>69</v>
      </c>
      <c r="K17" s="53">
        <f t="shared" si="5"/>
        <v>-6.610079674237423</v>
      </c>
      <c r="L17" s="53">
        <f t="shared" si="6"/>
        <v>6.9912516385746022</v>
      </c>
      <c r="M17" s="53">
        <f t="shared" si="7"/>
        <v>13.601331312812025</v>
      </c>
      <c r="N17" s="33">
        <f t="shared" ref="N17:W17" si="30">N12+N13+N20</f>
        <v>-141</v>
      </c>
      <c r="O17" s="33">
        <f t="shared" si="30"/>
        <v>171</v>
      </c>
      <c r="P17" s="33">
        <f t="shared" si="30"/>
        <v>2979</v>
      </c>
      <c r="Q17" s="33">
        <f t="shared" si="30"/>
        <v>206</v>
      </c>
      <c r="R17" s="33">
        <f t="shared" si="30"/>
        <v>2142</v>
      </c>
      <c r="S17" s="33">
        <f t="shared" si="30"/>
        <v>837</v>
      </c>
      <c r="T17" s="33">
        <f t="shared" si="30"/>
        <v>3120</v>
      </c>
      <c r="U17" s="33">
        <f t="shared" si="30"/>
        <v>35</v>
      </c>
      <c r="V17" s="33">
        <f t="shared" si="30"/>
        <v>2251</v>
      </c>
      <c r="W17" s="33">
        <f t="shared" si="30"/>
        <v>869</v>
      </c>
      <c r="X17" s="53">
        <f t="shared" si="9"/>
        <v>-1.3108596822327381</v>
      </c>
      <c r="Z17" s="31">
        <f t="shared" ref="Z17" si="31">Z12+Z13+Z20</f>
        <v>107563</v>
      </c>
    </row>
    <row r="18" spans="1:26" ht="18.75" customHeight="1" x14ac:dyDescent="0.2">
      <c r="A18" s="4" t="s">
        <v>20</v>
      </c>
      <c r="B18" s="37">
        <f>B14+B22</f>
        <v>-551</v>
      </c>
      <c r="C18" s="37">
        <f>C14+C22</f>
        <v>-13</v>
      </c>
      <c r="D18" s="38">
        <f t="shared" si="3"/>
        <v>2.4163568773234223E-2</v>
      </c>
      <c r="E18" s="37">
        <f t="shared" ref="E18:J18" si="32">E14+E22</f>
        <v>-445</v>
      </c>
      <c r="F18" s="37">
        <f t="shared" si="32"/>
        <v>-92</v>
      </c>
      <c r="G18" s="37">
        <f t="shared" si="32"/>
        <v>337</v>
      </c>
      <c r="H18" s="37">
        <f t="shared" si="32"/>
        <v>-25</v>
      </c>
      <c r="I18" s="37">
        <f t="shared" si="32"/>
        <v>782</v>
      </c>
      <c r="J18" s="37">
        <f t="shared" si="32"/>
        <v>67</v>
      </c>
      <c r="K18" s="55">
        <f t="shared" si="5"/>
        <v>-9.6041783571459405</v>
      </c>
      <c r="L18" s="55">
        <f t="shared" si="6"/>
        <v>7.2732766435015321</v>
      </c>
      <c r="M18" s="55">
        <f t="shared" si="7"/>
        <v>16.877455000647473</v>
      </c>
      <c r="N18" s="37">
        <f t="shared" ref="N18:W18" si="33">N14+N22</f>
        <v>-106</v>
      </c>
      <c r="O18" s="37">
        <f t="shared" si="33"/>
        <v>79</v>
      </c>
      <c r="P18" s="37">
        <f t="shared" si="33"/>
        <v>1355</v>
      </c>
      <c r="Q18" s="37">
        <f t="shared" si="33"/>
        <v>76</v>
      </c>
      <c r="R18" s="37">
        <f t="shared" si="33"/>
        <v>670</v>
      </c>
      <c r="S18" s="37">
        <f t="shared" si="33"/>
        <v>685</v>
      </c>
      <c r="T18" s="37">
        <f t="shared" si="33"/>
        <v>1461</v>
      </c>
      <c r="U18" s="37">
        <f t="shared" si="33"/>
        <v>-3</v>
      </c>
      <c r="V18" s="37">
        <f t="shared" si="33"/>
        <v>746</v>
      </c>
      <c r="W18" s="37">
        <f t="shared" si="33"/>
        <v>715</v>
      </c>
      <c r="X18" s="55">
        <f t="shared" si="9"/>
        <v>-2.2877368670954374</v>
      </c>
      <c r="Z18" s="31">
        <f t="shared" ref="Z18" si="34">Z14+Z22</f>
        <v>46334</v>
      </c>
    </row>
    <row r="19" spans="1:26" ht="18.75" customHeight="1" x14ac:dyDescent="0.2">
      <c r="A19" s="2" t="s">
        <v>19</v>
      </c>
      <c r="B19" s="35">
        <f>B15+B16+B21+B23</f>
        <v>-798</v>
      </c>
      <c r="C19" s="35">
        <f>C15+C16+C21+C23</f>
        <v>-73</v>
      </c>
      <c r="D19" s="36">
        <f t="shared" si="3"/>
        <v>0.10068965517241368</v>
      </c>
      <c r="E19" s="35">
        <f t="shared" ref="E19:J19" si="35">E15+E16+E21+E23</f>
        <v>-730</v>
      </c>
      <c r="F19" s="35">
        <f t="shared" si="35"/>
        <v>-34</v>
      </c>
      <c r="G19" s="35">
        <f t="shared" si="35"/>
        <v>850</v>
      </c>
      <c r="H19" s="35">
        <f t="shared" si="35"/>
        <v>49</v>
      </c>
      <c r="I19" s="35">
        <f t="shared" si="35"/>
        <v>1580</v>
      </c>
      <c r="J19" s="35">
        <f t="shared" si="35"/>
        <v>83</v>
      </c>
      <c r="K19" s="54">
        <f t="shared" si="5"/>
        <v>-6.73866888211945</v>
      </c>
      <c r="L19" s="54">
        <f t="shared" si="6"/>
        <v>7.8463952737007299</v>
      </c>
      <c r="M19" s="54">
        <f t="shared" si="7"/>
        <v>14.585064155820179</v>
      </c>
      <c r="N19" s="40">
        <f t="shared" ref="N19:O19" si="36">N15+N16+N21+N23</f>
        <v>-68</v>
      </c>
      <c r="O19" s="35">
        <f t="shared" si="36"/>
        <v>-39</v>
      </c>
      <c r="P19" s="40">
        <f>P15+P16+P21+P23</f>
        <v>4018</v>
      </c>
      <c r="Q19" s="35">
        <f t="shared" ref="Q19:S19" si="37">Q15+Q16+Q21+Q23</f>
        <v>-26</v>
      </c>
      <c r="R19" s="35">
        <f t="shared" si="37"/>
        <v>2721</v>
      </c>
      <c r="S19" s="35">
        <f t="shared" si="37"/>
        <v>1297</v>
      </c>
      <c r="T19" s="40">
        <f>T15+T16+T21+T23</f>
        <v>4086</v>
      </c>
      <c r="U19" s="35">
        <f t="shared" ref="U19:W19" si="38">U15+U16+U21+U23</f>
        <v>13</v>
      </c>
      <c r="V19" s="35">
        <f t="shared" si="38"/>
        <v>2851</v>
      </c>
      <c r="W19" s="35">
        <f t="shared" si="38"/>
        <v>1235</v>
      </c>
      <c r="X19" s="57">
        <f t="shared" si="9"/>
        <v>-0.62771162189605845</v>
      </c>
      <c r="Z19" s="31">
        <f>Z15+Z16+Z21+Z23</f>
        <v>108330</v>
      </c>
    </row>
    <row r="20" spans="1:26" ht="18.75" customHeight="1" x14ac:dyDescent="0.2">
      <c r="A20" s="5" t="s">
        <v>18</v>
      </c>
      <c r="B20" s="41">
        <f>E20+N20</f>
        <v>-547</v>
      </c>
      <c r="C20" s="41">
        <v>42</v>
      </c>
      <c r="D20" s="42">
        <f t="shared" si="3"/>
        <v>-7.1307300509337868E-2</v>
      </c>
      <c r="E20" s="41">
        <f>G20-I20</f>
        <v>-499</v>
      </c>
      <c r="F20" s="41">
        <f>H20-J20</f>
        <v>-77</v>
      </c>
      <c r="G20" s="41">
        <v>658</v>
      </c>
      <c r="H20" s="41">
        <v>-14</v>
      </c>
      <c r="I20" s="41">
        <v>1157</v>
      </c>
      <c r="J20" s="41">
        <v>63</v>
      </c>
      <c r="K20" s="53">
        <f t="shared" si="5"/>
        <v>-5.4975927374486329</v>
      </c>
      <c r="L20" s="53">
        <f t="shared" si="6"/>
        <v>7.2493307038901804</v>
      </c>
      <c r="M20" s="53">
        <f t="shared" si="7"/>
        <v>12.746923441338813</v>
      </c>
      <c r="N20" s="41">
        <f>P20-T20</f>
        <v>-48</v>
      </c>
      <c r="O20" s="43">
        <f>Q20-U20</f>
        <v>119</v>
      </c>
      <c r="P20" s="41">
        <f>R20+S20</f>
        <v>2548</v>
      </c>
      <c r="Q20" s="43">
        <v>156</v>
      </c>
      <c r="R20" s="43">
        <v>1912</v>
      </c>
      <c r="S20" s="43">
        <v>636</v>
      </c>
      <c r="T20" s="41">
        <f>V20+W20</f>
        <v>2596</v>
      </c>
      <c r="U20" s="43">
        <v>37</v>
      </c>
      <c r="V20" s="43">
        <v>1984</v>
      </c>
      <c r="W20" s="43">
        <v>612</v>
      </c>
      <c r="X20" s="56">
        <f t="shared" si="9"/>
        <v>-0.52882655590688243</v>
      </c>
      <c r="Z20" s="8">
        <v>90767</v>
      </c>
    </row>
    <row r="21" spans="1:26" ht="18.75" customHeight="1" x14ac:dyDescent="0.2">
      <c r="A21" s="3" t="s">
        <v>17</v>
      </c>
      <c r="B21" s="44">
        <f t="shared" ref="B21:B38" si="39">E21+N21</f>
        <v>-250</v>
      </c>
      <c r="C21" s="44">
        <v>-7</v>
      </c>
      <c r="D21" s="45">
        <f t="shared" si="3"/>
        <v>2.8806584362139898E-2</v>
      </c>
      <c r="E21" s="44">
        <f t="shared" ref="E21:F38" si="40">G21-I21</f>
        <v>-284</v>
      </c>
      <c r="F21" s="44">
        <f t="shared" si="40"/>
        <v>-7</v>
      </c>
      <c r="G21" s="44">
        <v>624</v>
      </c>
      <c r="H21" s="44">
        <v>40</v>
      </c>
      <c r="I21" s="44">
        <v>908</v>
      </c>
      <c r="J21" s="44">
        <v>47</v>
      </c>
      <c r="K21" s="55">
        <f t="shared" si="5"/>
        <v>-4.0865073312517088</v>
      </c>
      <c r="L21" s="55">
        <f t="shared" si="6"/>
        <v>8.9788048404967125</v>
      </c>
      <c r="M21" s="55">
        <f t="shared" si="7"/>
        <v>13.06531217174842</v>
      </c>
      <c r="N21" s="44">
        <f t="shared" ref="N21:O38" si="41">P21-T21</f>
        <v>34</v>
      </c>
      <c r="O21" s="44">
        <f t="shared" si="41"/>
        <v>0</v>
      </c>
      <c r="P21" s="44">
        <f t="shared" ref="P21:P38" si="42">R21+S21</f>
        <v>2658</v>
      </c>
      <c r="Q21" s="44">
        <v>-28</v>
      </c>
      <c r="R21" s="44">
        <v>1880</v>
      </c>
      <c r="S21" s="44">
        <v>778</v>
      </c>
      <c r="T21" s="44">
        <f t="shared" ref="T21:T38" si="43">V21+W21</f>
        <v>2624</v>
      </c>
      <c r="U21" s="44">
        <v>-28</v>
      </c>
      <c r="V21" s="44">
        <v>1970</v>
      </c>
      <c r="W21" s="44">
        <v>654</v>
      </c>
      <c r="X21" s="55">
        <f t="shared" si="9"/>
        <v>0.48922975092450033</v>
      </c>
      <c r="Z21" s="8">
        <v>69497</v>
      </c>
    </row>
    <row r="22" spans="1:26" ht="18.75" customHeight="1" x14ac:dyDescent="0.2">
      <c r="A22" s="3" t="s">
        <v>16</v>
      </c>
      <c r="B22" s="44">
        <f t="shared" si="39"/>
        <v>-259</v>
      </c>
      <c r="C22" s="44">
        <v>27</v>
      </c>
      <c r="D22" s="45">
        <f t="shared" si="3"/>
        <v>-9.4405594405594373E-2</v>
      </c>
      <c r="E22" s="44">
        <f t="shared" si="40"/>
        <v>-185</v>
      </c>
      <c r="F22" s="44">
        <f t="shared" si="40"/>
        <v>-36</v>
      </c>
      <c r="G22" s="44">
        <v>162</v>
      </c>
      <c r="H22" s="44">
        <v>-6</v>
      </c>
      <c r="I22" s="44">
        <v>347</v>
      </c>
      <c r="J22" s="44">
        <v>30</v>
      </c>
      <c r="K22" s="55">
        <f t="shared" si="5"/>
        <v>-8.5830936253131682</v>
      </c>
      <c r="L22" s="55">
        <f t="shared" si="6"/>
        <v>7.516006309733692</v>
      </c>
      <c r="M22" s="55">
        <f t="shared" si="7"/>
        <v>16.099099935046858</v>
      </c>
      <c r="N22" s="44">
        <f t="shared" si="41"/>
        <v>-74</v>
      </c>
      <c r="O22" s="44">
        <f t="shared" si="41"/>
        <v>63</v>
      </c>
      <c r="P22" s="44">
        <f t="shared" si="42"/>
        <v>665</v>
      </c>
      <c r="Q22" s="44">
        <v>33</v>
      </c>
      <c r="R22" s="44">
        <v>348</v>
      </c>
      <c r="S22" s="44">
        <v>317</v>
      </c>
      <c r="T22" s="44">
        <f t="shared" si="43"/>
        <v>739</v>
      </c>
      <c r="U22" s="44">
        <v>-30</v>
      </c>
      <c r="V22" s="44">
        <v>388</v>
      </c>
      <c r="W22" s="44">
        <v>351</v>
      </c>
      <c r="X22" s="55">
        <f t="shared" si="9"/>
        <v>-3.4332374501252669</v>
      </c>
      <c r="Z22" s="8">
        <v>21554</v>
      </c>
    </row>
    <row r="23" spans="1:26" ht="18.75" customHeight="1" x14ac:dyDescent="0.2">
      <c r="A23" s="1" t="s">
        <v>15</v>
      </c>
      <c r="B23" s="46">
        <f t="shared" si="39"/>
        <v>-138</v>
      </c>
      <c r="C23" s="46">
        <v>29</v>
      </c>
      <c r="D23" s="47">
        <f t="shared" si="3"/>
        <v>-0.17365269461077848</v>
      </c>
      <c r="E23" s="46">
        <f>G23-I23</f>
        <v>-117</v>
      </c>
      <c r="F23" s="46">
        <f t="shared" si="40"/>
        <v>29</v>
      </c>
      <c r="G23" s="46">
        <v>110</v>
      </c>
      <c r="H23" s="46">
        <v>16</v>
      </c>
      <c r="I23" s="46">
        <v>227</v>
      </c>
      <c r="J23" s="46">
        <v>-13</v>
      </c>
      <c r="K23" s="54">
        <f t="shared" si="5"/>
        <v>-7.4961558175294725</v>
      </c>
      <c r="L23" s="54">
        <f t="shared" si="6"/>
        <v>7.0476678626345466</v>
      </c>
      <c r="M23" s="54">
        <f t="shared" si="7"/>
        <v>14.543823680164017</v>
      </c>
      <c r="N23" s="48">
        <f t="shared" si="41"/>
        <v>-21</v>
      </c>
      <c r="O23" s="46">
        <f t="shared" si="41"/>
        <v>0</v>
      </c>
      <c r="P23" s="48">
        <f t="shared" si="42"/>
        <v>692</v>
      </c>
      <c r="Q23" s="46">
        <v>-9</v>
      </c>
      <c r="R23" s="46">
        <v>494</v>
      </c>
      <c r="S23" s="46">
        <v>198</v>
      </c>
      <c r="T23" s="48">
        <f t="shared" si="43"/>
        <v>713</v>
      </c>
      <c r="U23" s="46">
        <v>-9</v>
      </c>
      <c r="V23" s="46">
        <v>543</v>
      </c>
      <c r="W23" s="46">
        <v>170</v>
      </c>
      <c r="X23" s="58">
        <f t="shared" si="9"/>
        <v>-1.345463864684777</v>
      </c>
      <c r="Z23" s="8">
        <v>15608</v>
      </c>
    </row>
    <row r="24" spans="1:26" ht="18.75" customHeight="1" x14ac:dyDescent="0.2">
      <c r="A24" s="7" t="s">
        <v>14</v>
      </c>
      <c r="B24" s="49">
        <f t="shared" si="39"/>
        <v>-56</v>
      </c>
      <c r="C24" s="49">
        <v>-1</v>
      </c>
      <c r="D24" s="50">
        <f t="shared" si="3"/>
        <v>1.8181818181818077E-2</v>
      </c>
      <c r="E24" s="41">
        <f t="shared" si="40"/>
        <v>-60</v>
      </c>
      <c r="F24" s="49">
        <f t="shared" si="40"/>
        <v>-27</v>
      </c>
      <c r="G24" s="49">
        <v>39</v>
      </c>
      <c r="H24" s="49">
        <v>3</v>
      </c>
      <c r="I24" s="49">
        <v>99</v>
      </c>
      <c r="J24" s="49">
        <v>30</v>
      </c>
      <c r="K24" s="52">
        <f t="shared" si="5"/>
        <v>-11.711887565879369</v>
      </c>
      <c r="L24" s="52">
        <f t="shared" si="6"/>
        <v>7.6127269178215888</v>
      </c>
      <c r="M24" s="52">
        <f t="shared" si="7"/>
        <v>19.324614483700959</v>
      </c>
      <c r="N24" s="41">
        <f t="shared" si="41"/>
        <v>4</v>
      </c>
      <c r="O24" s="49">
        <f t="shared" si="41"/>
        <v>26</v>
      </c>
      <c r="P24" s="49">
        <f t="shared" si="42"/>
        <v>164</v>
      </c>
      <c r="Q24" s="49">
        <v>32</v>
      </c>
      <c r="R24" s="49">
        <v>87</v>
      </c>
      <c r="S24" s="49">
        <v>77</v>
      </c>
      <c r="T24" s="49">
        <f t="shared" si="43"/>
        <v>160</v>
      </c>
      <c r="U24" s="49">
        <v>6</v>
      </c>
      <c r="V24" s="49">
        <v>85</v>
      </c>
      <c r="W24" s="49">
        <v>75</v>
      </c>
      <c r="X24" s="52">
        <f t="shared" si="9"/>
        <v>0.78079250439195791</v>
      </c>
      <c r="Z24" s="8">
        <v>5123</v>
      </c>
    </row>
    <row r="25" spans="1:26" ht="18.75" customHeight="1" x14ac:dyDescent="0.2">
      <c r="A25" s="5" t="s">
        <v>13</v>
      </c>
      <c r="B25" s="41">
        <f t="shared" si="39"/>
        <v>-43</v>
      </c>
      <c r="C25" s="41">
        <v>2</v>
      </c>
      <c r="D25" s="42">
        <f t="shared" si="3"/>
        <v>-4.4444444444444398E-2</v>
      </c>
      <c r="E25" s="41">
        <f>G25-I25</f>
        <v>-25</v>
      </c>
      <c r="F25" s="41">
        <f t="shared" si="40"/>
        <v>4</v>
      </c>
      <c r="G25" s="41">
        <v>4</v>
      </c>
      <c r="H25" s="41">
        <v>1</v>
      </c>
      <c r="I25" s="41">
        <v>29</v>
      </c>
      <c r="J25" s="41">
        <v>-3</v>
      </c>
      <c r="K25" s="53">
        <f t="shared" si="5"/>
        <v>-19.083969465648856</v>
      </c>
      <c r="L25" s="53">
        <f t="shared" si="6"/>
        <v>3.0534351145038165</v>
      </c>
      <c r="M25" s="53">
        <f t="shared" si="7"/>
        <v>22.137404580152673</v>
      </c>
      <c r="N25" s="41">
        <f>P25-T25</f>
        <v>-18</v>
      </c>
      <c r="O25" s="41">
        <f t="shared" si="41"/>
        <v>-2</v>
      </c>
      <c r="P25" s="41">
        <f t="shared" si="42"/>
        <v>19</v>
      </c>
      <c r="Q25" s="41">
        <v>-9</v>
      </c>
      <c r="R25" s="41">
        <v>13</v>
      </c>
      <c r="S25" s="41">
        <v>6</v>
      </c>
      <c r="T25" s="41">
        <f t="shared" si="43"/>
        <v>37</v>
      </c>
      <c r="U25" s="41">
        <v>-7</v>
      </c>
      <c r="V25" s="41">
        <v>15</v>
      </c>
      <c r="W25" s="41">
        <v>22</v>
      </c>
      <c r="X25" s="56">
        <f t="shared" si="9"/>
        <v>-13.740458015267174</v>
      </c>
      <c r="Z25" s="8">
        <v>1310</v>
      </c>
    </row>
    <row r="26" spans="1:26" ht="18.75" customHeight="1" x14ac:dyDescent="0.2">
      <c r="A26" s="3" t="s">
        <v>12</v>
      </c>
      <c r="B26" s="44">
        <f t="shared" si="39"/>
        <v>-65</v>
      </c>
      <c r="C26" s="44">
        <v>14</v>
      </c>
      <c r="D26" s="45">
        <f t="shared" si="3"/>
        <v>-0.17721518987341767</v>
      </c>
      <c r="E26" s="44">
        <f t="shared" si="40"/>
        <v>-50</v>
      </c>
      <c r="F26" s="44">
        <f t="shared" si="40"/>
        <v>4</v>
      </c>
      <c r="G26" s="44">
        <v>8</v>
      </c>
      <c r="H26" s="44">
        <v>-4</v>
      </c>
      <c r="I26" s="44">
        <v>58</v>
      </c>
      <c r="J26" s="44">
        <v>-8</v>
      </c>
      <c r="K26" s="55">
        <f t="shared" si="5"/>
        <v>-17.088174982911827</v>
      </c>
      <c r="L26" s="55">
        <f t="shared" si="6"/>
        <v>2.7341079972658924</v>
      </c>
      <c r="M26" s="55">
        <f t="shared" si="7"/>
        <v>19.822282980177718</v>
      </c>
      <c r="N26" s="44">
        <f t="shared" si="41"/>
        <v>-15</v>
      </c>
      <c r="O26" s="44">
        <f t="shared" si="41"/>
        <v>10</v>
      </c>
      <c r="P26" s="44">
        <f t="shared" si="42"/>
        <v>94</v>
      </c>
      <c r="Q26" s="44">
        <v>22</v>
      </c>
      <c r="R26" s="44">
        <v>70</v>
      </c>
      <c r="S26" s="44">
        <v>24</v>
      </c>
      <c r="T26" s="44">
        <f t="shared" si="43"/>
        <v>109</v>
      </c>
      <c r="U26" s="44">
        <v>12</v>
      </c>
      <c r="V26" s="44">
        <v>63</v>
      </c>
      <c r="W26" s="44">
        <v>46</v>
      </c>
      <c r="X26" s="55">
        <f t="shared" si="9"/>
        <v>-5.1264524948735479</v>
      </c>
      <c r="Z26" s="8">
        <v>2926</v>
      </c>
    </row>
    <row r="27" spans="1:26" ht="18.75" customHeight="1" x14ac:dyDescent="0.2">
      <c r="A27" s="1" t="s">
        <v>11</v>
      </c>
      <c r="B27" s="46">
        <f t="shared" si="39"/>
        <v>-141</v>
      </c>
      <c r="C27" s="46">
        <v>33</v>
      </c>
      <c r="D27" s="47">
        <f t="shared" si="3"/>
        <v>-0.18965517241379315</v>
      </c>
      <c r="E27" s="46">
        <f t="shared" si="40"/>
        <v>-77</v>
      </c>
      <c r="F27" s="46">
        <f t="shared" si="40"/>
        <v>15</v>
      </c>
      <c r="G27" s="46">
        <v>43</v>
      </c>
      <c r="H27" s="46">
        <v>2</v>
      </c>
      <c r="I27" s="46">
        <v>120</v>
      </c>
      <c r="J27" s="46">
        <v>-13</v>
      </c>
      <c r="K27" s="54">
        <f t="shared" si="5"/>
        <v>-10.353637219308862</v>
      </c>
      <c r="L27" s="54">
        <f t="shared" si="6"/>
        <v>5.7819013042893648</v>
      </c>
      <c r="M27" s="54">
        <f t="shared" si="7"/>
        <v>16.135538523598225</v>
      </c>
      <c r="N27" s="48">
        <f t="shared" si="41"/>
        <v>-64</v>
      </c>
      <c r="O27" s="51">
        <f t="shared" si="41"/>
        <v>18</v>
      </c>
      <c r="P27" s="48">
        <f t="shared" si="42"/>
        <v>154</v>
      </c>
      <c r="Q27" s="51">
        <v>5</v>
      </c>
      <c r="R27" s="51">
        <v>60</v>
      </c>
      <c r="S27" s="51">
        <v>94</v>
      </c>
      <c r="T27" s="48">
        <f t="shared" si="43"/>
        <v>218</v>
      </c>
      <c r="U27" s="51">
        <v>-13</v>
      </c>
      <c r="V27" s="51">
        <v>104</v>
      </c>
      <c r="W27" s="51">
        <v>114</v>
      </c>
      <c r="X27" s="58">
        <f t="shared" si="9"/>
        <v>-8.6056205459190522</v>
      </c>
      <c r="Z27" s="8">
        <v>7437</v>
      </c>
    </row>
    <row r="28" spans="1:26" ht="18.75" customHeight="1" x14ac:dyDescent="0.2">
      <c r="A28" s="5" t="s">
        <v>10</v>
      </c>
      <c r="B28" s="41">
        <f t="shared" si="39"/>
        <v>-50</v>
      </c>
      <c r="C28" s="41">
        <v>6</v>
      </c>
      <c r="D28" s="42">
        <f t="shared" si="3"/>
        <v>-0.1071428571428571</v>
      </c>
      <c r="E28" s="41">
        <f t="shared" si="40"/>
        <v>-46</v>
      </c>
      <c r="F28" s="41">
        <f t="shared" si="40"/>
        <v>-5</v>
      </c>
      <c r="G28" s="41">
        <v>10</v>
      </c>
      <c r="H28" s="41">
        <v>-1</v>
      </c>
      <c r="I28" s="41">
        <v>56</v>
      </c>
      <c r="J28" s="41">
        <v>4</v>
      </c>
      <c r="K28" s="53">
        <f t="shared" si="5"/>
        <v>-16.317843206810924</v>
      </c>
      <c r="L28" s="53">
        <f t="shared" si="6"/>
        <v>3.54735721887194</v>
      </c>
      <c r="M28" s="53">
        <f t="shared" si="7"/>
        <v>19.865200425682868</v>
      </c>
      <c r="N28" s="41">
        <f t="shared" si="41"/>
        <v>-4</v>
      </c>
      <c r="O28" s="41">
        <f t="shared" si="41"/>
        <v>11</v>
      </c>
      <c r="P28" s="41">
        <f t="shared" si="42"/>
        <v>60</v>
      </c>
      <c r="Q28" s="41">
        <v>4</v>
      </c>
      <c r="R28" s="41">
        <v>42</v>
      </c>
      <c r="S28" s="41">
        <v>18</v>
      </c>
      <c r="T28" s="41">
        <f t="shared" si="43"/>
        <v>64</v>
      </c>
      <c r="U28" s="41">
        <v>-7</v>
      </c>
      <c r="V28" s="41">
        <v>27</v>
      </c>
      <c r="W28" s="41">
        <v>37</v>
      </c>
      <c r="X28" s="53">
        <f t="shared" si="9"/>
        <v>-1.4189428875487762</v>
      </c>
      <c r="Z28" s="8">
        <v>2819</v>
      </c>
    </row>
    <row r="29" spans="1:26" ht="18.75" customHeight="1" x14ac:dyDescent="0.2">
      <c r="A29" s="3" t="s">
        <v>9</v>
      </c>
      <c r="B29" s="44">
        <f t="shared" si="39"/>
        <v>-38</v>
      </c>
      <c r="C29" s="44">
        <v>11</v>
      </c>
      <c r="D29" s="45">
        <f t="shared" si="3"/>
        <v>-0.22448979591836737</v>
      </c>
      <c r="E29" s="44">
        <f t="shared" si="40"/>
        <v>-83</v>
      </c>
      <c r="F29" s="44">
        <f t="shared" si="40"/>
        <v>-44</v>
      </c>
      <c r="G29" s="44">
        <v>63</v>
      </c>
      <c r="H29" s="44">
        <v>-18</v>
      </c>
      <c r="I29" s="44">
        <v>146</v>
      </c>
      <c r="J29" s="44">
        <v>26</v>
      </c>
      <c r="K29" s="55">
        <f t="shared" si="5"/>
        <v>-10.90956887486856</v>
      </c>
      <c r="L29" s="55">
        <f t="shared" si="6"/>
        <v>8.280757097791799</v>
      </c>
      <c r="M29" s="55">
        <f t="shared" si="7"/>
        <v>19.190325972660357</v>
      </c>
      <c r="N29" s="43">
        <f t="shared" si="41"/>
        <v>45</v>
      </c>
      <c r="O29" s="44">
        <f t="shared" si="41"/>
        <v>55</v>
      </c>
      <c r="P29" s="43">
        <f>R29+S29</f>
        <v>288</v>
      </c>
      <c r="Q29" s="44">
        <v>71</v>
      </c>
      <c r="R29" s="44">
        <v>101</v>
      </c>
      <c r="S29" s="44">
        <v>187</v>
      </c>
      <c r="T29" s="43">
        <f>V29+W29</f>
        <v>243</v>
      </c>
      <c r="U29" s="44">
        <v>16</v>
      </c>
      <c r="V29" s="44">
        <v>107</v>
      </c>
      <c r="W29" s="44">
        <v>136</v>
      </c>
      <c r="X29" s="55">
        <f t="shared" si="9"/>
        <v>5.9148264984227126</v>
      </c>
      <c r="Z29" s="8">
        <v>7608</v>
      </c>
    </row>
    <row r="30" spans="1:26" ht="18.75" customHeight="1" x14ac:dyDescent="0.2">
      <c r="A30" s="3" t="s">
        <v>8</v>
      </c>
      <c r="B30" s="44">
        <f>E30+N30</f>
        <v>-109</v>
      </c>
      <c r="C30" s="44">
        <v>-4</v>
      </c>
      <c r="D30" s="45">
        <f t="shared" si="3"/>
        <v>3.8095238095238182E-2</v>
      </c>
      <c r="E30" s="44">
        <f>G30-I30</f>
        <v>-61</v>
      </c>
      <c r="F30" s="44">
        <f t="shared" si="40"/>
        <v>3</v>
      </c>
      <c r="G30" s="44">
        <v>59</v>
      </c>
      <c r="H30" s="44">
        <v>0</v>
      </c>
      <c r="I30" s="44">
        <v>120</v>
      </c>
      <c r="J30" s="44">
        <v>-3</v>
      </c>
      <c r="K30" s="56">
        <f t="shared" si="5"/>
        <v>-8.0506796885310816</v>
      </c>
      <c r="L30" s="56">
        <f t="shared" si="6"/>
        <v>7.7867229774317011</v>
      </c>
      <c r="M30" s="56">
        <f t="shared" si="7"/>
        <v>15.837402665962783</v>
      </c>
      <c r="N30" s="44">
        <f t="shared" si="41"/>
        <v>-48</v>
      </c>
      <c r="O30" s="44">
        <f t="shared" si="41"/>
        <v>-7</v>
      </c>
      <c r="P30" s="44">
        <f t="shared" si="42"/>
        <v>167</v>
      </c>
      <c r="Q30" s="44">
        <v>-12</v>
      </c>
      <c r="R30" s="44">
        <v>106</v>
      </c>
      <c r="S30" s="44">
        <v>61</v>
      </c>
      <c r="T30" s="44">
        <f t="shared" si="43"/>
        <v>215</v>
      </c>
      <c r="U30" s="44">
        <v>-5</v>
      </c>
      <c r="V30" s="44">
        <v>113</v>
      </c>
      <c r="W30" s="44">
        <v>102</v>
      </c>
      <c r="X30" s="55">
        <f t="shared" si="9"/>
        <v>-6.3349610663851124</v>
      </c>
      <c r="Z30" s="8">
        <v>7577</v>
      </c>
    </row>
    <row r="31" spans="1:26" ht="18.75" customHeight="1" x14ac:dyDescent="0.2">
      <c r="A31" s="1" t="s">
        <v>7</v>
      </c>
      <c r="B31" s="46">
        <f t="shared" si="39"/>
        <v>-95</v>
      </c>
      <c r="C31" s="46">
        <v>-53</v>
      </c>
      <c r="D31" s="47">
        <f t="shared" si="3"/>
        <v>1.2619047619047619</v>
      </c>
      <c r="E31" s="46">
        <f t="shared" si="40"/>
        <v>-70</v>
      </c>
      <c r="F31" s="46">
        <f t="shared" si="40"/>
        <v>-10</v>
      </c>
      <c r="G31" s="46">
        <v>43</v>
      </c>
      <c r="H31" s="46">
        <v>0</v>
      </c>
      <c r="I31" s="46">
        <v>113</v>
      </c>
      <c r="J31" s="46">
        <v>10</v>
      </c>
      <c r="K31" s="54">
        <f t="shared" si="5"/>
        <v>-10.330578512396695</v>
      </c>
      <c r="L31" s="54">
        <f t="shared" si="6"/>
        <v>6.3459268004722551</v>
      </c>
      <c r="M31" s="54">
        <f t="shared" si="7"/>
        <v>16.676505312868951</v>
      </c>
      <c r="N31" s="46">
        <f t="shared" si="41"/>
        <v>-25</v>
      </c>
      <c r="O31" s="46">
        <f t="shared" si="41"/>
        <v>-43</v>
      </c>
      <c r="P31" s="46">
        <f t="shared" si="42"/>
        <v>175</v>
      </c>
      <c r="Q31" s="46">
        <v>-20</v>
      </c>
      <c r="R31" s="46">
        <v>73</v>
      </c>
      <c r="S31" s="46">
        <v>102</v>
      </c>
      <c r="T31" s="46">
        <f t="shared" si="43"/>
        <v>200</v>
      </c>
      <c r="U31" s="46">
        <v>23</v>
      </c>
      <c r="V31" s="46">
        <v>111</v>
      </c>
      <c r="W31" s="46">
        <v>89</v>
      </c>
      <c r="X31" s="57">
        <f t="shared" si="9"/>
        <v>-3.6894923258559622</v>
      </c>
      <c r="Z31" s="8">
        <v>6776</v>
      </c>
    </row>
    <row r="32" spans="1:26" ht="18.75" customHeight="1" x14ac:dyDescent="0.2">
      <c r="A32" s="5" t="s">
        <v>6</v>
      </c>
      <c r="B32" s="41">
        <f t="shared" si="39"/>
        <v>3</v>
      </c>
      <c r="C32" s="41">
        <v>-16</v>
      </c>
      <c r="D32" s="42">
        <f t="shared" si="3"/>
        <v>-0.84210526315789469</v>
      </c>
      <c r="E32" s="41">
        <f t="shared" si="40"/>
        <v>-10</v>
      </c>
      <c r="F32" s="41">
        <f t="shared" si="40"/>
        <v>-18</v>
      </c>
      <c r="G32" s="41">
        <v>13</v>
      </c>
      <c r="H32" s="41">
        <v>-9</v>
      </c>
      <c r="I32" s="41">
        <v>23</v>
      </c>
      <c r="J32" s="41">
        <v>9</v>
      </c>
      <c r="K32" s="53">
        <f t="shared" si="5"/>
        <v>-6.0716454159077111</v>
      </c>
      <c r="L32" s="53">
        <f t="shared" si="6"/>
        <v>7.8931390406800244</v>
      </c>
      <c r="M32" s="53">
        <f t="shared" si="7"/>
        <v>13.964784456587736</v>
      </c>
      <c r="N32" s="41">
        <f t="shared" si="41"/>
        <v>13</v>
      </c>
      <c r="O32" s="43">
        <f t="shared" si="41"/>
        <v>2</v>
      </c>
      <c r="P32" s="41">
        <f t="shared" si="42"/>
        <v>81</v>
      </c>
      <c r="Q32" s="43">
        <v>-5</v>
      </c>
      <c r="R32" s="43">
        <v>37</v>
      </c>
      <c r="S32" s="43">
        <v>44</v>
      </c>
      <c r="T32" s="41">
        <f t="shared" si="43"/>
        <v>68</v>
      </c>
      <c r="U32" s="43">
        <v>-7</v>
      </c>
      <c r="V32" s="43">
        <v>38</v>
      </c>
      <c r="W32" s="43">
        <v>30</v>
      </c>
      <c r="X32" s="56">
        <f t="shared" si="9"/>
        <v>7.8931390406800244</v>
      </c>
      <c r="Z32" s="8">
        <v>1647</v>
      </c>
    </row>
    <row r="33" spans="1:26" ht="18.75" customHeight="1" x14ac:dyDescent="0.2">
      <c r="A33" s="3" t="s">
        <v>5</v>
      </c>
      <c r="B33" s="44">
        <f t="shared" si="39"/>
        <v>-148</v>
      </c>
      <c r="C33" s="44">
        <v>1</v>
      </c>
      <c r="D33" s="45">
        <f t="shared" si="3"/>
        <v>-6.7114093959731447E-3</v>
      </c>
      <c r="E33" s="44">
        <f t="shared" si="40"/>
        <v>-106</v>
      </c>
      <c r="F33" s="44">
        <f t="shared" si="40"/>
        <v>-6</v>
      </c>
      <c r="G33" s="44">
        <v>24</v>
      </c>
      <c r="H33" s="44">
        <v>-10</v>
      </c>
      <c r="I33" s="44">
        <v>130</v>
      </c>
      <c r="J33" s="44">
        <v>-4</v>
      </c>
      <c r="K33" s="55">
        <f t="shared" si="5"/>
        <v>-14.638862035630439</v>
      </c>
      <c r="L33" s="55">
        <f t="shared" si="6"/>
        <v>3.3144593288219859</v>
      </c>
      <c r="M33" s="55">
        <f t="shared" si="7"/>
        <v>17.953321364452425</v>
      </c>
      <c r="N33" s="44">
        <f t="shared" si="41"/>
        <v>-42</v>
      </c>
      <c r="O33" s="44">
        <f t="shared" si="41"/>
        <v>7</v>
      </c>
      <c r="P33" s="44">
        <f t="shared" si="42"/>
        <v>195</v>
      </c>
      <c r="Q33" s="44">
        <v>20</v>
      </c>
      <c r="R33" s="44">
        <v>113</v>
      </c>
      <c r="S33" s="44">
        <v>82</v>
      </c>
      <c r="T33" s="44">
        <f t="shared" si="43"/>
        <v>237</v>
      </c>
      <c r="U33" s="44">
        <v>13</v>
      </c>
      <c r="V33" s="44">
        <v>124</v>
      </c>
      <c r="W33" s="44">
        <v>113</v>
      </c>
      <c r="X33" s="55">
        <f t="shared" si="9"/>
        <v>-5.8003038254384753</v>
      </c>
      <c r="Z33" s="8">
        <v>7241</v>
      </c>
    </row>
    <row r="34" spans="1:26" ht="18.75" customHeight="1" x14ac:dyDescent="0.2">
      <c r="A34" s="3" t="s">
        <v>4</v>
      </c>
      <c r="B34" s="44">
        <f t="shared" si="39"/>
        <v>-60</v>
      </c>
      <c r="C34" s="44">
        <v>-26</v>
      </c>
      <c r="D34" s="45">
        <f t="shared" si="3"/>
        <v>0.76470588235294112</v>
      </c>
      <c r="E34" s="44">
        <f t="shared" si="40"/>
        <v>-56</v>
      </c>
      <c r="F34" s="44">
        <f t="shared" si="40"/>
        <v>-19</v>
      </c>
      <c r="G34" s="44">
        <v>28</v>
      </c>
      <c r="H34" s="44">
        <v>-1</v>
      </c>
      <c r="I34" s="44">
        <v>84</v>
      </c>
      <c r="J34" s="44">
        <v>18</v>
      </c>
      <c r="K34" s="55">
        <f t="shared" si="5"/>
        <v>-11.449601308525864</v>
      </c>
      <c r="L34" s="55">
        <f t="shared" si="6"/>
        <v>5.7248006542629319</v>
      </c>
      <c r="M34" s="55">
        <f t="shared" si="7"/>
        <v>17.174401962788796</v>
      </c>
      <c r="N34" s="44">
        <f t="shared" si="41"/>
        <v>-4</v>
      </c>
      <c r="O34" s="44">
        <f t="shared" si="41"/>
        <v>-7</v>
      </c>
      <c r="P34" s="44">
        <f t="shared" si="42"/>
        <v>154</v>
      </c>
      <c r="Q34" s="44">
        <v>28</v>
      </c>
      <c r="R34" s="44">
        <v>78</v>
      </c>
      <c r="S34" s="44">
        <v>76</v>
      </c>
      <c r="T34" s="44">
        <f t="shared" si="43"/>
        <v>158</v>
      </c>
      <c r="U34" s="44">
        <v>35</v>
      </c>
      <c r="V34" s="44">
        <v>61</v>
      </c>
      <c r="W34" s="44">
        <v>97</v>
      </c>
      <c r="X34" s="55">
        <f t="shared" si="9"/>
        <v>-0.81782866489470452</v>
      </c>
      <c r="Z34" s="8">
        <v>4891</v>
      </c>
    </row>
    <row r="35" spans="1:26" ht="18.75" customHeight="1" x14ac:dyDescent="0.2">
      <c r="A35" s="1" t="s">
        <v>3</v>
      </c>
      <c r="B35" s="46">
        <f>E35+N35</f>
        <v>-105</v>
      </c>
      <c r="C35" s="46">
        <v>-70</v>
      </c>
      <c r="D35" s="47">
        <f t="shared" si="3"/>
        <v>2</v>
      </c>
      <c r="E35" s="46">
        <f t="shared" si="40"/>
        <v>-68</v>
      </c>
      <c r="F35" s="46">
        <f t="shared" si="40"/>
        <v>-31</v>
      </c>
      <c r="G35" s="46">
        <v>31</v>
      </c>
      <c r="H35" s="46">
        <v>8</v>
      </c>
      <c r="I35" s="46">
        <v>99</v>
      </c>
      <c r="J35" s="46">
        <v>39</v>
      </c>
      <c r="K35" s="54">
        <f t="shared" si="5"/>
        <v>-13.556618819776714</v>
      </c>
      <c r="L35" s="54">
        <f t="shared" si="6"/>
        <v>6.1802232854864432</v>
      </c>
      <c r="M35" s="54">
        <f t="shared" si="7"/>
        <v>19.736842105263158</v>
      </c>
      <c r="N35" s="48">
        <f t="shared" si="41"/>
        <v>-37</v>
      </c>
      <c r="O35" s="51">
        <f t="shared" si="41"/>
        <v>-39</v>
      </c>
      <c r="P35" s="48">
        <f t="shared" si="42"/>
        <v>121</v>
      </c>
      <c r="Q35" s="51">
        <v>-6</v>
      </c>
      <c r="R35" s="51">
        <v>61</v>
      </c>
      <c r="S35" s="51">
        <v>60</v>
      </c>
      <c r="T35" s="48">
        <f t="shared" si="43"/>
        <v>158</v>
      </c>
      <c r="U35" s="51">
        <v>33</v>
      </c>
      <c r="V35" s="51">
        <v>66</v>
      </c>
      <c r="W35" s="51">
        <v>92</v>
      </c>
      <c r="X35" s="58">
        <f t="shared" si="9"/>
        <v>-7.3763955342902712</v>
      </c>
      <c r="Z35" s="8">
        <v>5016</v>
      </c>
    </row>
    <row r="36" spans="1:26" ht="18.75" customHeight="1" x14ac:dyDescent="0.2">
      <c r="A36" s="5" t="s">
        <v>2</v>
      </c>
      <c r="B36" s="41">
        <f t="shared" si="39"/>
        <v>-53</v>
      </c>
      <c r="C36" s="41">
        <v>-15</v>
      </c>
      <c r="D36" s="42">
        <f t="shared" si="3"/>
        <v>0.39473684210526305</v>
      </c>
      <c r="E36" s="41">
        <f t="shared" si="40"/>
        <v>-42</v>
      </c>
      <c r="F36" s="41">
        <f t="shared" si="40"/>
        <v>7</v>
      </c>
      <c r="G36" s="41">
        <v>7</v>
      </c>
      <c r="H36" s="41">
        <v>2</v>
      </c>
      <c r="I36" s="41">
        <v>49</v>
      </c>
      <c r="J36" s="41">
        <v>-5</v>
      </c>
      <c r="K36" s="53">
        <f t="shared" si="5"/>
        <v>-21.604938271604937</v>
      </c>
      <c r="L36" s="53">
        <f t="shared" si="6"/>
        <v>3.6008230452674899</v>
      </c>
      <c r="M36" s="53">
        <f t="shared" si="7"/>
        <v>25.205761316872429</v>
      </c>
      <c r="N36" s="41">
        <f t="shared" si="41"/>
        <v>-11</v>
      </c>
      <c r="O36" s="41">
        <f t="shared" si="41"/>
        <v>-22</v>
      </c>
      <c r="P36" s="41">
        <f t="shared" si="42"/>
        <v>40</v>
      </c>
      <c r="Q36" s="41">
        <v>-22</v>
      </c>
      <c r="R36" s="41">
        <v>20</v>
      </c>
      <c r="S36" s="41">
        <v>20</v>
      </c>
      <c r="T36" s="41">
        <f t="shared" si="43"/>
        <v>51</v>
      </c>
      <c r="U36" s="41">
        <v>0</v>
      </c>
      <c r="V36" s="41">
        <v>21</v>
      </c>
      <c r="W36" s="41">
        <v>30</v>
      </c>
      <c r="X36" s="53">
        <f t="shared" si="9"/>
        <v>-5.6584362139917701</v>
      </c>
      <c r="Z36" s="8">
        <v>1944</v>
      </c>
    </row>
    <row r="37" spans="1:26" ht="18.75" customHeight="1" x14ac:dyDescent="0.2">
      <c r="A37" s="3" t="s">
        <v>1</v>
      </c>
      <c r="B37" s="44">
        <f t="shared" si="39"/>
        <v>-13</v>
      </c>
      <c r="C37" s="44">
        <v>23</v>
      </c>
      <c r="D37" s="45">
        <f t="shared" si="3"/>
        <v>-0.63888888888888884</v>
      </c>
      <c r="E37" s="44">
        <f t="shared" si="40"/>
        <v>-26</v>
      </c>
      <c r="F37" s="44">
        <f t="shared" si="40"/>
        <v>-1</v>
      </c>
      <c r="G37" s="44">
        <v>6</v>
      </c>
      <c r="H37" s="44">
        <v>0</v>
      </c>
      <c r="I37" s="44">
        <v>32</v>
      </c>
      <c r="J37" s="44">
        <v>1</v>
      </c>
      <c r="K37" s="55">
        <f t="shared" si="5"/>
        <v>-20.202020202020204</v>
      </c>
      <c r="L37" s="55">
        <f t="shared" si="6"/>
        <v>4.6620046620046622</v>
      </c>
      <c r="M37" s="55">
        <f t="shared" si="7"/>
        <v>24.864024864024863</v>
      </c>
      <c r="N37" s="44">
        <f t="shared" si="41"/>
        <v>13</v>
      </c>
      <c r="O37" s="44">
        <f t="shared" si="41"/>
        <v>24</v>
      </c>
      <c r="P37" s="43">
        <f t="shared" si="42"/>
        <v>57</v>
      </c>
      <c r="Q37" s="44">
        <v>6</v>
      </c>
      <c r="R37" s="44">
        <v>27</v>
      </c>
      <c r="S37" s="44">
        <v>30</v>
      </c>
      <c r="T37" s="43">
        <f t="shared" si="43"/>
        <v>44</v>
      </c>
      <c r="U37" s="44">
        <v>-18</v>
      </c>
      <c r="V37" s="44">
        <v>16</v>
      </c>
      <c r="W37" s="44">
        <v>28</v>
      </c>
      <c r="X37" s="55">
        <f t="shared" si="9"/>
        <v>10.101010101010102</v>
      </c>
      <c r="Z37" s="8">
        <v>1287</v>
      </c>
    </row>
    <row r="38" spans="1:26" ht="18.75" customHeight="1" x14ac:dyDescent="0.2">
      <c r="A38" s="1" t="s">
        <v>0</v>
      </c>
      <c r="B38" s="46">
        <f t="shared" si="39"/>
        <v>-34</v>
      </c>
      <c r="C38" s="46">
        <v>8</v>
      </c>
      <c r="D38" s="47">
        <f t="shared" si="3"/>
        <v>-0.19047619047619047</v>
      </c>
      <c r="E38" s="46">
        <f t="shared" si="40"/>
        <v>-21</v>
      </c>
      <c r="F38" s="46">
        <f t="shared" si="40"/>
        <v>12</v>
      </c>
      <c r="G38" s="46">
        <v>7</v>
      </c>
      <c r="H38" s="46">
        <v>3</v>
      </c>
      <c r="I38" s="46">
        <v>28</v>
      </c>
      <c r="J38" s="46">
        <v>-9</v>
      </c>
      <c r="K38" s="54">
        <f t="shared" si="5"/>
        <v>-17.514595496246869</v>
      </c>
      <c r="L38" s="54">
        <f t="shared" si="6"/>
        <v>5.838198498748957</v>
      </c>
      <c r="M38" s="54">
        <f t="shared" si="7"/>
        <v>23.352793994995828</v>
      </c>
      <c r="N38" s="48">
        <f t="shared" si="41"/>
        <v>-13</v>
      </c>
      <c r="O38" s="46">
        <f t="shared" si="41"/>
        <v>-4</v>
      </c>
      <c r="P38" s="46">
        <f t="shared" si="42"/>
        <v>20</v>
      </c>
      <c r="Q38" s="46">
        <v>-10</v>
      </c>
      <c r="R38" s="46">
        <v>11</v>
      </c>
      <c r="S38" s="46">
        <v>9</v>
      </c>
      <c r="T38" s="46">
        <f t="shared" si="43"/>
        <v>33</v>
      </c>
      <c r="U38" s="46">
        <v>-6</v>
      </c>
      <c r="V38" s="46">
        <v>12</v>
      </c>
      <c r="W38" s="46">
        <v>21</v>
      </c>
      <c r="X38" s="57">
        <f t="shared" si="9"/>
        <v>-10.842368640533779</v>
      </c>
      <c r="Z38" s="8">
        <v>1199</v>
      </c>
    </row>
    <row r="39" spans="1:26" x14ac:dyDescent="0.2">
      <c r="A39" s="59" t="s">
        <v>56</v>
      </c>
    </row>
    <row r="40" spans="1:26" x14ac:dyDescent="0.2">
      <c r="A40" s="60" t="s">
        <v>55</v>
      </c>
    </row>
  </sheetData>
  <mergeCells count="19">
    <mergeCell ref="A5:A8"/>
    <mergeCell ref="B5:D5"/>
    <mergeCell ref="E5:M5"/>
    <mergeCell ref="N5:X5"/>
    <mergeCell ref="C6:C8"/>
    <mergeCell ref="D6:D8"/>
    <mergeCell ref="F6:F8"/>
    <mergeCell ref="H6:H8"/>
    <mergeCell ref="J6:J8"/>
    <mergeCell ref="K6:M6"/>
    <mergeCell ref="X7:X8"/>
    <mergeCell ref="O6:O8"/>
    <mergeCell ref="P6:S6"/>
    <mergeCell ref="T6:W6"/>
    <mergeCell ref="K7:K8"/>
    <mergeCell ref="Q7:Q8"/>
    <mergeCell ref="R7:R8"/>
    <mergeCell ref="U7:U8"/>
    <mergeCell ref="V7:V8"/>
  </mergeCells>
  <phoneticPr fontId="3"/>
  <pageMargins left="0.70866141732283472" right="0.70866141732283472" top="0.74803149606299213" bottom="0.74803149606299213" header="0.31496062992125984" footer="0.31496062992125984"/>
  <pageSetup paperSize="9" scale="72" orientation="landscape" r:id="rId1"/>
  <rowBreaks count="2" manualBreakCount="2">
    <brk id="31" max="23" man="1"/>
    <brk id="39" max="17" man="1"/>
  </rowBreaks>
  <colBreaks count="1" manualBreakCount="1">
    <brk id="13" max="3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40"/>
  <sheetViews>
    <sheetView view="pageBreakPreview" zoomScale="80" zoomScaleNormal="100" zoomScaleSheetLayoutView="80" workbookViewId="0"/>
  </sheetViews>
  <sheetFormatPr defaultRowHeight="13" x14ac:dyDescent="0.2"/>
  <cols>
    <col min="1" max="2" width="8.6328125" customWidth="1"/>
    <col min="3" max="10" width="6.6328125" customWidth="1"/>
    <col min="11" max="13" width="7.6328125" customWidth="1"/>
    <col min="14" max="23" width="6.6328125" customWidth="1"/>
    <col min="24" max="24" width="11.7265625" customWidth="1"/>
  </cols>
  <sheetData>
    <row r="2" spans="1:26" x14ac:dyDescent="0.2">
      <c r="A2" t="s">
        <v>57</v>
      </c>
      <c r="C2" s="16"/>
      <c r="D2" s="16"/>
    </row>
    <row r="3" spans="1:26" x14ac:dyDescent="0.2">
      <c r="C3" s="16"/>
      <c r="D3" s="16"/>
    </row>
    <row r="4" spans="1:26" x14ac:dyDescent="0.2">
      <c r="A4" t="s">
        <v>49</v>
      </c>
      <c r="C4" s="16"/>
      <c r="D4" s="16"/>
      <c r="X4" s="61" t="s">
        <v>58</v>
      </c>
    </row>
    <row r="5" spans="1:26" ht="13.5" customHeight="1" x14ac:dyDescent="0.2">
      <c r="A5" s="71" t="s">
        <v>37</v>
      </c>
      <c r="B5" s="62" t="s">
        <v>40</v>
      </c>
      <c r="C5" s="63"/>
      <c r="D5" s="63"/>
      <c r="E5" s="65" t="s">
        <v>39</v>
      </c>
      <c r="F5" s="66"/>
      <c r="G5" s="66"/>
      <c r="H5" s="66"/>
      <c r="I5" s="66"/>
      <c r="J5" s="66"/>
      <c r="K5" s="66"/>
      <c r="L5" s="66"/>
      <c r="M5" s="67"/>
      <c r="N5" s="62" t="s">
        <v>38</v>
      </c>
      <c r="O5" s="63"/>
      <c r="P5" s="63"/>
      <c r="Q5" s="63"/>
      <c r="R5" s="63"/>
      <c r="S5" s="63"/>
      <c r="T5" s="63"/>
      <c r="U5" s="63"/>
      <c r="V5" s="63"/>
      <c r="W5" s="63"/>
      <c r="X5" s="64"/>
    </row>
    <row r="6" spans="1:26" ht="13.5" customHeight="1" x14ac:dyDescent="0.2">
      <c r="A6" s="72"/>
      <c r="B6" s="26"/>
      <c r="C6" s="74" t="s">
        <v>51</v>
      </c>
      <c r="D6" s="74" t="s">
        <v>52</v>
      </c>
      <c r="E6" s="26"/>
      <c r="F6" s="68" t="s">
        <v>53</v>
      </c>
      <c r="G6" s="26"/>
      <c r="H6" s="68" t="s">
        <v>53</v>
      </c>
      <c r="I6" s="26"/>
      <c r="J6" s="68" t="s">
        <v>53</v>
      </c>
      <c r="K6" s="62" t="s">
        <v>46</v>
      </c>
      <c r="L6" s="63"/>
      <c r="M6" s="64"/>
      <c r="N6" s="28"/>
      <c r="O6" s="68" t="s">
        <v>53</v>
      </c>
      <c r="P6" s="65" t="s">
        <v>36</v>
      </c>
      <c r="Q6" s="66"/>
      <c r="R6" s="66"/>
      <c r="S6" s="67"/>
      <c r="T6" s="65" t="s">
        <v>35</v>
      </c>
      <c r="U6" s="66"/>
      <c r="V6" s="66"/>
      <c r="W6" s="67"/>
      <c r="X6" s="23" t="s">
        <v>46</v>
      </c>
    </row>
    <row r="7" spans="1:26" ht="13.5" customHeight="1" x14ac:dyDescent="0.2">
      <c r="A7" s="72"/>
      <c r="B7" s="29" t="s">
        <v>41</v>
      </c>
      <c r="C7" s="75"/>
      <c r="D7" s="75"/>
      <c r="E7" s="11" t="s">
        <v>32</v>
      </c>
      <c r="F7" s="69"/>
      <c r="G7" s="29" t="s">
        <v>34</v>
      </c>
      <c r="H7" s="69"/>
      <c r="I7" s="29" t="s">
        <v>33</v>
      </c>
      <c r="J7" s="69"/>
      <c r="K7" s="68" t="s">
        <v>43</v>
      </c>
      <c r="L7" s="28" t="s">
        <v>44</v>
      </c>
      <c r="M7" s="28" t="s">
        <v>45</v>
      </c>
      <c r="N7" s="29" t="s">
        <v>32</v>
      </c>
      <c r="O7" s="69"/>
      <c r="P7" s="28" t="s">
        <v>32</v>
      </c>
      <c r="Q7" s="68" t="s">
        <v>53</v>
      </c>
      <c r="R7" s="68" t="s">
        <v>31</v>
      </c>
      <c r="S7" s="24" t="s">
        <v>30</v>
      </c>
      <c r="T7" s="29" t="s">
        <v>32</v>
      </c>
      <c r="U7" s="68" t="s">
        <v>53</v>
      </c>
      <c r="V7" s="69" t="s">
        <v>31</v>
      </c>
      <c r="W7" s="27" t="s">
        <v>47</v>
      </c>
      <c r="X7" s="68" t="s">
        <v>48</v>
      </c>
    </row>
    <row r="8" spans="1:26" ht="30.75" customHeight="1" x14ac:dyDescent="0.2">
      <c r="A8" s="73"/>
      <c r="B8" s="30"/>
      <c r="C8" s="76"/>
      <c r="D8" s="76"/>
      <c r="E8" s="11"/>
      <c r="F8" s="70"/>
      <c r="G8" s="30"/>
      <c r="H8" s="70"/>
      <c r="I8" s="30"/>
      <c r="J8" s="70"/>
      <c r="K8" s="70"/>
      <c r="L8" s="30"/>
      <c r="M8" s="30"/>
      <c r="N8" s="30"/>
      <c r="O8" s="70"/>
      <c r="P8" s="30"/>
      <c r="Q8" s="70"/>
      <c r="R8" s="70"/>
      <c r="S8" s="25"/>
      <c r="T8" s="30"/>
      <c r="U8" s="70"/>
      <c r="V8" s="70"/>
      <c r="W8" s="25"/>
      <c r="X8" s="70"/>
      <c r="Z8" s="8" t="s">
        <v>54</v>
      </c>
    </row>
    <row r="9" spans="1:26" ht="18.75" customHeight="1" x14ac:dyDescent="0.2">
      <c r="A9" s="8" t="s">
        <v>29</v>
      </c>
      <c r="B9" s="31">
        <f>B10+B11</f>
        <v>-2746</v>
      </c>
      <c r="C9" s="31">
        <f>C10+C11</f>
        <v>-106</v>
      </c>
      <c r="D9" s="32">
        <f>IF(B9-C9=0,"-",(1-(B9/(B9-C9)))*-1)</f>
        <v>4.0151515151515049E-2</v>
      </c>
      <c r="E9" s="31">
        <f t="shared" ref="E9:J9" si="0">E10+E11</f>
        <v>-2269</v>
      </c>
      <c r="F9" s="31">
        <f t="shared" si="0"/>
        <v>-153</v>
      </c>
      <c r="G9" s="31">
        <f t="shared" si="0"/>
        <v>1797</v>
      </c>
      <c r="H9" s="31">
        <f t="shared" si="0"/>
        <v>26</v>
      </c>
      <c r="I9" s="31">
        <f t="shared" si="0"/>
        <v>4066</v>
      </c>
      <c r="J9" s="31">
        <f t="shared" si="0"/>
        <v>179</v>
      </c>
      <c r="K9" s="52">
        <f>E9/Z9*1000</f>
        <v>-7.9242844919412567</v>
      </c>
      <c r="L9" s="52">
        <f>G9/Z9*1000</f>
        <v>6.2758656818062759</v>
      </c>
      <c r="M9" s="52">
        <f>I9/Z9*1000</f>
        <v>14.200150173747534</v>
      </c>
      <c r="N9" s="31">
        <f>N10+N11</f>
        <v>-477</v>
      </c>
      <c r="O9" s="31">
        <f t="shared" ref="O9:W9" si="1">O10+O11</f>
        <v>47</v>
      </c>
      <c r="P9" s="31">
        <f t="shared" si="1"/>
        <v>7291</v>
      </c>
      <c r="Q9" s="31">
        <f t="shared" si="1"/>
        <v>354</v>
      </c>
      <c r="R9" s="31">
        <f t="shared" si="1"/>
        <v>4527</v>
      </c>
      <c r="S9" s="31">
        <f t="shared" si="1"/>
        <v>2764</v>
      </c>
      <c r="T9" s="31">
        <f t="shared" si="1"/>
        <v>7768</v>
      </c>
      <c r="U9" s="31">
        <f t="shared" si="1"/>
        <v>307</v>
      </c>
      <c r="V9" s="31">
        <f t="shared" si="1"/>
        <v>5004</v>
      </c>
      <c r="W9" s="31">
        <f t="shared" si="1"/>
        <v>2764</v>
      </c>
      <c r="X9" s="52">
        <f>N9/Z9*1000</f>
        <v>-1.6658808738016657</v>
      </c>
      <c r="Z9" s="31">
        <f t="shared" ref="Z9" si="2">Z10+Z11</f>
        <v>286335</v>
      </c>
    </row>
    <row r="10" spans="1:26" ht="18.75" customHeight="1" x14ac:dyDescent="0.2">
      <c r="A10" s="6" t="s">
        <v>28</v>
      </c>
      <c r="B10" s="33">
        <f>B20+B21+B22+B23</f>
        <v>-1487</v>
      </c>
      <c r="C10" s="33">
        <f>C20+C21+C22+C23</f>
        <v>15</v>
      </c>
      <c r="D10" s="34">
        <f t="shared" ref="D10:D38" si="3">IF(B10-C10=0,"-",(1-(B10/(B10-C10)))*-1)</f>
        <v>-9.9866844207723293E-3</v>
      </c>
      <c r="E10" s="33">
        <f t="shared" ref="E10:J10" si="4">E20+E21+E22+E23</f>
        <v>-1369</v>
      </c>
      <c r="F10" s="33">
        <f t="shared" si="4"/>
        <v>-146</v>
      </c>
      <c r="G10" s="33">
        <f t="shared" si="4"/>
        <v>1405</v>
      </c>
      <c r="H10" s="33">
        <f t="shared" si="4"/>
        <v>-27</v>
      </c>
      <c r="I10" s="33">
        <f t="shared" si="4"/>
        <v>2774</v>
      </c>
      <c r="J10" s="33">
        <f t="shared" si="4"/>
        <v>119</v>
      </c>
      <c r="K10" s="53">
        <f t="shared" ref="K10:K38" si="5">E10/Z10*1000</f>
        <v>-6.373548609365252</v>
      </c>
      <c r="L10" s="53">
        <f t="shared" ref="L10:L38" si="6">G10/Z10*1000</f>
        <v>6.5411510563609783</v>
      </c>
      <c r="M10" s="53">
        <f t="shared" ref="M10:M38" si="7">I10/Z10*1000</f>
        <v>12.91469966572623</v>
      </c>
      <c r="N10" s="33">
        <f t="shared" ref="N10:W10" si="8">N20+N21+N22+N23</f>
        <v>-118</v>
      </c>
      <c r="O10" s="33">
        <f t="shared" si="8"/>
        <v>161</v>
      </c>
      <c r="P10" s="33">
        <f t="shared" si="8"/>
        <v>5503</v>
      </c>
      <c r="Q10" s="33">
        <f t="shared" si="8"/>
        <v>274</v>
      </c>
      <c r="R10" s="33">
        <f t="shared" si="8"/>
        <v>3697</v>
      </c>
      <c r="S10" s="33">
        <f t="shared" si="8"/>
        <v>1806</v>
      </c>
      <c r="T10" s="33">
        <f t="shared" si="8"/>
        <v>5621</v>
      </c>
      <c r="U10" s="33">
        <f t="shared" si="8"/>
        <v>113</v>
      </c>
      <c r="V10" s="33">
        <f t="shared" si="8"/>
        <v>3989</v>
      </c>
      <c r="W10" s="33">
        <f t="shared" si="8"/>
        <v>1632</v>
      </c>
      <c r="X10" s="53">
        <f t="shared" ref="X10:X38" si="9">N10/Z10*1000</f>
        <v>-0.54936357626376897</v>
      </c>
      <c r="Z10" s="31">
        <f t="shared" ref="Z10" si="10">Z20+Z21+Z22+Z23</f>
        <v>214794</v>
      </c>
    </row>
    <row r="11" spans="1:26" ht="18.75" customHeight="1" x14ac:dyDescent="0.2">
      <c r="A11" s="2" t="s">
        <v>27</v>
      </c>
      <c r="B11" s="35">
        <f>B12+B13+B14+B15+B16</f>
        <v>-1259</v>
      </c>
      <c r="C11" s="35">
        <f>C12+C13+C14+C15+C16</f>
        <v>-121</v>
      </c>
      <c r="D11" s="36">
        <f t="shared" si="3"/>
        <v>0.10632688927943756</v>
      </c>
      <c r="E11" s="35">
        <f t="shared" ref="E11:J11" si="11">E12+E13+E14+E15+E16</f>
        <v>-900</v>
      </c>
      <c r="F11" s="35">
        <f t="shared" si="11"/>
        <v>-7</v>
      </c>
      <c r="G11" s="35">
        <f t="shared" si="11"/>
        <v>392</v>
      </c>
      <c r="H11" s="35">
        <f t="shared" si="11"/>
        <v>53</v>
      </c>
      <c r="I11" s="35">
        <f t="shared" si="11"/>
        <v>1292</v>
      </c>
      <c r="J11" s="35">
        <f t="shared" si="11"/>
        <v>60</v>
      </c>
      <c r="K11" s="54">
        <f t="shared" si="5"/>
        <v>-12.580198767140521</v>
      </c>
      <c r="L11" s="54">
        <f t="shared" si="6"/>
        <v>5.4793754630212046</v>
      </c>
      <c r="M11" s="54">
        <f t="shared" si="7"/>
        <v>18.059574230161726</v>
      </c>
      <c r="N11" s="35">
        <f t="shared" ref="N11:W11" si="12">N12+N13+N14+N15+N16</f>
        <v>-359</v>
      </c>
      <c r="O11" s="35">
        <f t="shared" si="12"/>
        <v>-114</v>
      </c>
      <c r="P11" s="35">
        <f t="shared" si="12"/>
        <v>1788</v>
      </c>
      <c r="Q11" s="35">
        <f t="shared" si="12"/>
        <v>80</v>
      </c>
      <c r="R11" s="35">
        <f t="shared" si="12"/>
        <v>830</v>
      </c>
      <c r="S11" s="35">
        <f t="shared" si="12"/>
        <v>958</v>
      </c>
      <c r="T11" s="35">
        <f t="shared" si="12"/>
        <v>2147</v>
      </c>
      <c r="U11" s="35">
        <f t="shared" si="12"/>
        <v>194</v>
      </c>
      <c r="V11" s="35">
        <f t="shared" si="12"/>
        <v>1015</v>
      </c>
      <c r="W11" s="35">
        <f t="shared" si="12"/>
        <v>1132</v>
      </c>
      <c r="X11" s="57">
        <f t="shared" si="9"/>
        <v>-5.0181015082260521</v>
      </c>
      <c r="Z11" s="31">
        <f t="shared" ref="Z11" si="13">Z12+Z13+Z14+Z15+Z16</f>
        <v>71541</v>
      </c>
    </row>
    <row r="12" spans="1:26" ht="18.75" customHeight="1" x14ac:dyDescent="0.2">
      <c r="A12" s="6" t="s">
        <v>26</v>
      </c>
      <c r="B12" s="33">
        <f>B24</f>
        <v>-68</v>
      </c>
      <c r="C12" s="33">
        <f>C24</f>
        <v>21</v>
      </c>
      <c r="D12" s="34">
        <f t="shared" si="3"/>
        <v>-0.2359550561797753</v>
      </c>
      <c r="E12" s="33">
        <f t="shared" ref="E12:J12" si="14">E24</f>
        <v>-54</v>
      </c>
      <c r="F12" s="33">
        <f t="shared" si="14"/>
        <v>5</v>
      </c>
      <c r="G12" s="33">
        <f t="shared" si="14"/>
        <v>37</v>
      </c>
      <c r="H12" s="33">
        <f t="shared" si="14"/>
        <v>7</v>
      </c>
      <c r="I12" s="33">
        <f t="shared" si="14"/>
        <v>91</v>
      </c>
      <c r="J12" s="33">
        <f t="shared" si="14"/>
        <v>2</v>
      </c>
      <c r="K12" s="53">
        <f t="shared" si="5"/>
        <v>-9.7613882863340571</v>
      </c>
      <c r="L12" s="53">
        <f t="shared" si="6"/>
        <v>6.6883586406362978</v>
      </c>
      <c r="M12" s="53">
        <f t="shared" si="7"/>
        <v>16.449746926970356</v>
      </c>
      <c r="N12" s="33">
        <f t="shared" ref="N12:W12" si="15">N24</f>
        <v>-14</v>
      </c>
      <c r="O12" s="33">
        <f t="shared" si="15"/>
        <v>16</v>
      </c>
      <c r="P12" s="33">
        <f t="shared" si="15"/>
        <v>137</v>
      </c>
      <c r="Q12" s="33">
        <f t="shared" si="15"/>
        <v>-9</v>
      </c>
      <c r="R12" s="33">
        <f t="shared" si="15"/>
        <v>60</v>
      </c>
      <c r="S12" s="33">
        <f t="shared" si="15"/>
        <v>77</v>
      </c>
      <c r="T12" s="33">
        <f t="shared" si="15"/>
        <v>151</v>
      </c>
      <c r="U12" s="33">
        <f t="shared" si="15"/>
        <v>-25</v>
      </c>
      <c r="V12" s="33">
        <f t="shared" si="15"/>
        <v>68</v>
      </c>
      <c r="W12" s="33">
        <f t="shared" si="15"/>
        <v>83</v>
      </c>
      <c r="X12" s="53">
        <f t="shared" si="9"/>
        <v>-2.5307302964569778</v>
      </c>
      <c r="Z12" s="31">
        <f t="shared" ref="Z12" si="16">Z24</f>
        <v>5532</v>
      </c>
    </row>
    <row r="13" spans="1:26" ht="18.75" customHeight="1" x14ac:dyDescent="0.2">
      <c r="A13" s="4" t="s">
        <v>25</v>
      </c>
      <c r="B13" s="37">
        <f>B25+B26+B27</f>
        <v>-254</v>
      </c>
      <c r="C13" s="37">
        <f>C25+C26+C27</f>
        <v>40</v>
      </c>
      <c r="D13" s="38">
        <f t="shared" si="3"/>
        <v>-0.13605442176870752</v>
      </c>
      <c r="E13" s="37">
        <f t="shared" ref="E13:J13" si="17">E25+E26+E27</f>
        <v>-168</v>
      </c>
      <c r="F13" s="37">
        <f t="shared" si="17"/>
        <v>32</v>
      </c>
      <c r="G13" s="37">
        <f t="shared" si="17"/>
        <v>71</v>
      </c>
      <c r="H13" s="37">
        <f t="shared" si="17"/>
        <v>25</v>
      </c>
      <c r="I13" s="37">
        <f t="shared" si="17"/>
        <v>239</v>
      </c>
      <c r="J13" s="37">
        <f t="shared" si="17"/>
        <v>-7</v>
      </c>
      <c r="K13" s="55">
        <f t="shared" si="5"/>
        <v>-12.959962971534367</v>
      </c>
      <c r="L13" s="55">
        <f t="shared" si="6"/>
        <v>5.4771272082079765</v>
      </c>
      <c r="M13" s="55">
        <f t="shared" si="7"/>
        <v>18.437090179742341</v>
      </c>
      <c r="N13" s="37">
        <f t="shared" ref="N13:W13" si="18">N25+N26+N27</f>
        <v>-86</v>
      </c>
      <c r="O13" s="37">
        <f t="shared" si="18"/>
        <v>8</v>
      </c>
      <c r="P13" s="37">
        <f t="shared" si="18"/>
        <v>300</v>
      </c>
      <c r="Q13" s="37">
        <f t="shared" si="18"/>
        <v>47</v>
      </c>
      <c r="R13" s="37">
        <f t="shared" si="18"/>
        <v>154</v>
      </c>
      <c r="S13" s="37">
        <f t="shared" si="18"/>
        <v>146</v>
      </c>
      <c r="T13" s="37">
        <f t="shared" si="18"/>
        <v>386</v>
      </c>
      <c r="U13" s="37">
        <f t="shared" si="18"/>
        <v>39</v>
      </c>
      <c r="V13" s="37">
        <f t="shared" si="18"/>
        <v>192</v>
      </c>
      <c r="W13" s="37">
        <f t="shared" si="18"/>
        <v>194</v>
      </c>
      <c r="X13" s="55">
        <f t="shared" si="9"/>
        <v>-6.6342667592378302</v>
      </c>
      <c r="Z13" s="31">
        <f t="shared" ref="Z13" si="19">Z25+Z26+Z27</f>
        <v>12963</v>
      </c>
    </row>
    <row r="14" spans="1:26" ht="18.75" customHeight="1" x14ac:dyDescent="0.2">
      <c r="A14" s="4" t="s">
        <v>24</v>
      </c>
      <c r="B14" s="37">
        <f>B28+B29+B30+B31</f>
        <v>-408</v>
      </c>
      <c r="C14" s="37">
        <f>C28+C29+C30+C31</f>
        <v>-56</v>
      </c>
      <c r="D14" s="38">
        <f t="shared" si="3"/>
        <v>0.15909090909090917</v>
      </c>
      <c r="E14" s="37">
        <f t="shared" ref="E14:J14" si="20">E28+E29+E30+E31</f>
        <v>-309</v>
      </c>
      <c r="F14" s="37">
        <f t="shared" si="20"/>
        <v>-32</v>
      </c>
      <c r="G14" s="37">
        <f t="shared" si="20"/>
        <v>166</v>
      </c>
      <c r="H14" s="37">
        <f t="shared" si="20"/>
        <v>12</v>
      </c>
      <c r="I14" s="37">
        <f t="shared" si="20"/>
        <v>475</v>
      </c>
      <c r="J14" s="37">
        <f t="shared" si="20"/>
        <v>44</v>
      </c>
      <c r="K14" s="55">
        <f t="shared" si="5"/>
        <v>-11.308739569609134</v>
      </c>
      <c r="L14" s="55">
        <f t="shared" si="6"/>
        <v>6.0752452056799884</v>
      </c>
      <c r="M14" s="55">
        <f t="shared" si="7"/>
        <v>17.383984775289122</v>
      </c>
      <c r="N14" s="37">
        <f t="shared" ref="N14:W14" si="21">N28+N29+N30+N31</f>
        <v>-99</v>
      </c>
      <c r="O14" s="37">
        <f t="shared" si="21"/>
        <v>-24</v>
      </c>
      <c r="P14" s="37">
        <f t="shared" si="21"/>
        <v>720</v>
      </c>
      <c r="Q14" s="37">
        <f t="shared" si="21"/>
        <v>52</v>
      </c>
      <c r="R14" s="37">
        <f t="shared" si="21"/>
        <v>320</v>
      </c>
      <c r="S14" s="37">
        <f t="shared" si="21"/>
        <v>400</v>
      </c>
      <c r="T14" s="37">
        <f t="shared" si="21"/>
        <v>819</v>
      </c>
      <c r="U14" s="37">
        <f t="shared" si="21"/>
        <v>76</v>
      </c>
      <c r="V14" s="37">
        <f t="shared" si="21"/>
        <v>412</v>
      </c>
      <c r="W14" s="37">
        <f t="shared" si="21"/>
        <v>407</v>
      </c>
      <c r="X14" s="55">
        <f t="shared" si="9"/>
        <v>-3.6231884057971016</v>
      </c>
      <c r="Z14" s="31">
        <f t="shared" ref="Z14" si="22">Z28+Z29+Z30+Z31</f>
        <v>27324</v>
      </c>
    </row>
    <row r="15" spans="1:26" ht="18.75" customHeight="1" x14ac:dyDescent="0.2">
      <c r="A15" s="4" t="s">
        <v>23</v>
      </c>
      <c r="B15" s="37">
        <f>B32+B33+B34+B35</f>
        <v>-393</v>
      </c>
      <c r="C15" s="37">
        <f>C32+C33+C34+C35</f>
        <v>-142</v>
      </c>
      <c r="D15" s="38">
        <f t="shared" si="3"/>
        <v>0.56573705179282863</v>
      </c>
      <c r="E15" s="37">
        <f t="shared" ref="E15:J15" si="23">E32+E33+E34+E35</f>
        <v>-264</v>
      </c>
      <c r="F15" s="37">
        <f t="shared" si="23"/>
        <v>-24</v>
      </c>
      <c r="G15" s="37">
        <f t="shared" si="23"/>
        <v>96</v>
      </c>
      <c r="H15" s="37">
        <f t="shared" si="23"/>
        <v>6</v>
      </c>
      <c r="I15" s="37">
        <f t="shared" si="23"/>
        <v>360</v>
      </c>
      <c r="J15" s="37">
        <f t="shared" si="23"/>
        <v>30</v>
      </c>
      <c r="K15" s="55">
        <f t="shared" si="5"/>
        <v>-12.787599903124244</v>
      </c>
      <c r="L15" s="55">
        <f t="shared" si="6"/>
        <v>4.6500363284088158</v>
      </c>
      <c r="M15" s="55">
        <f t="shared" si="7"/>
        <v>17.437636231533059</v>
      </c>
      <c r="N15" s="39">
        <f t="shared" ref="N15:W15" si="24">N32+N33+N34+N35</f>
        <v>-129</v>
      </c>
      <c r="O15" s="37">
        <f t="shared" si="24"/>
        <v>-118</v>
      </c>
      <c r="P15" s="37">
        <f t="shared" si="24"/>
        <v>517</v>
      </c>
      <c r="Q15" s="37">
        <f t="shared" si="24"/>
        <v>-25</v>
      </c>
      <c r="R15" s="37">
        <f t="shared" si="24"/>
        <v>237</v>
      </c>
      <c r="S15" s="37">
        <f t="shared" si="24"/>
        <v>280</v>
      </c>
      <c r="T15" s="37">
        <f t="shared" si="24"/>
        <v>646</v>
      </c>
      <c r="U15" s="37">
        <f t="shared" si="24"/>
        <v>93</v>
      </c>
      <c r="V15" s="37">
        <f t="shared" si="24"/>
        <v>288</v>
      </c>
      <c r="W15" s="37">
        <f t="shared" si="24"/>
        <v>358</v>
      </c>
      <c r="X15" s="55">
        <f t="shared" si="9"/>
        <v>-6.2484863162993465</v>
      </c>
      <c r="Z15" s="31">
        <f t="shared" ref="Z15" si="25">Z32+Z33+Z34+Z35</f>
        <v>20645</v>
      </c>
    </row>
    <row r="16" spans="1:26" ht="18.75" customHeight="1" x14ac:dyDescent="0.2">
      <c r="A16" s="2" t="s">
        <v>22</v>
      </c>
      <c r="B16" s="35">
        <f>B36+B37+B38</f>
        <v>-136</v>
      </c>
      <c r="C16" s="35">
        <f>C36+C37+C38</f>
        <v>16</v>
      </c>
      <c r="D16" s="36">
        <f t="shared" si="3"/>
        <v>-0.10526315789473684</v>
      </c>
      <c r="E16" s="35">
        <f t="shared" ref="E16:J16" si="26">E36+E37+E38</f>
        <v>-105</v>
      </c>
      <c r="F16" s="35">
        <f t="shared" si="26"/>
        <v>12</v>
      </c>
      <c r="G16" s="35">
        <f t="shared" si="26"/>
        <v>22</v>
      </c>
      <c r="H16" s="35">
        <f t="shared" si="26"/>
        <v>3</v>
      </c>
      <c r="I16" s="35">
        <f t="shared" si="26"/>
        <v>127</v>
      </c>
      <c r="J16" s="35">
        <f t="shared" si="26"/>
        <v>-9</v>
      </c>
      <c r="K16" s="54">
        <f t="shared" si="5"/>
        <v>-20.68150482568446</v>
      </c>
      <c r="L16" s="54">
        <f t="shared" si="6"/>
        <v>4.3332676777624579</v>
      </c>
      <c r="M16" s="54">
        <f t="shared" si="7"/>
        <v>25.014772503446917</v>
      </c>
      <c r="N16" s="35">
        <f t="shared" ref="N16:W16" si="27">N36+N37+N38</f>
        <v>-31</v>
      </c>
      <c r="O16" s="35">
        <f t="shared" si="27"/>
        <v>4</v>
      </c>
      <c r="P16" s="35">
        <f t="shared" si="27"/>
        <v>114</v>
      </c>
      <c r="Q16" s="35">
        <f t="shared" si="27"/>
        <v>15</v>
      </c>
      <c r="R16" s="35">
        <f t="shared" si="27"/>
        <v>59</v>
      </c>
      <c r="S16" s="35">
        <f t="shared" si="27"/>
        <v>55</v>
      </c>
      <c r="T16" s="35">
        <f t="shared" si="27"/>
        <v>145</v>
      </c>
      <c r="U16" s="35">
        <f t="shared" si="27"/>
        <v>11</v>
      </c>
      <c r="V16" s="35">
        <f t="shared" si="27"/>
        <v>55</v>
      </c>
      <c r="W16" s="35">
        <f t="shared" si="27"/>
        <v>90</v>
      </c>
      <c r="X16" s="57">
        <f t="shared" si="9"/>
        <v>-6.1059680913925547</v>
      </c>
      <c r="Z16" s="31">
        <f t="shared" ref="Z16" si="28">Z36+Z37+Z38</f>
        <v>5077</v>
      </c>
    </row>
    <row r="17" spans="1:26" ht="18.75" customHeight="1" x14ac:dyDescent="0.2">
      <c r="A17" s="6" t="s">
        <v>21</v>
      </c>
      <c r="B17" s="33">
        <f>B12+B13+B20</f>
        <v>-968</v>
      </c>
      <c r="C17" s="33">
        <f>C12+C13+C20</f>
        <v>53</v>
      </c>
      <c r="D17" s="34">
        <f t="shared" si="3"/>
        <v>-5.1909892262487767E-2</v>
      </c>
      <c r="E17" s="33">
        <f t="shared" ref="E17:J17" si="29">E12+E13+E20</f>
        <v>-787</v>
      </c>
      <c r="F17" s="33">
        <f t="shared" si="29"/>
        <v>-4</v>
      </c>
      <c r="G17" s="33">
        <f t="shared" si="29"/>
        <v>735</v>
      </c>
      <c r="H17" s="33">
        <f t="shared" si="29"/>
        <v>20</v>
      </c>
      <c r="I17" s="33">
        <f t="shared" si="29"/>
        <v>1522</v>
      </c>
      <c r="J17" s="33">
        <f t="shared" si="29"/>
        <v>24</v>
      </c>
      <c r="K17" s="53">
        <f t="shared" si="5"/>
        <v>-6.8455021484612839</v>
      </c>
      <c r="L17" s="53">
        <f t="shared" si="6"/>
        <v>6.3931945096811233</v>
      </c>
      <c r="M17" s="53">
        <f t="shared" si="7"/>
        <v>13.238696658142407</v>
      </c>
      <c r="N17" s="33">
        <f t="shared" ref="N17:W17" si="30">N12+N13+N20</f>
        <v>-181</v>
      </c>
      <c r="O17" s="33">
        <f t="shared" si="30"/>
        <v>57</v>
      </c>
      <c r="P17" s="33">
        <f t="shared" si="30"/>
        <v>2489</v>
      </c>
      <c r="Q17" s="33">
        <f t="shared" si="30"/>
        <v>156</v>
      </c>
      <c r="R17" s="33">
        <f t="shared" si="30"/>
        <v>1679</v>
      </c>
      <c r="S17" s="33">
        <f t="shared" si="30"/>
        <v>810</v>
      </c>
      <c r="T17" s="33">
        <f t="shared" si="30"/>
        <v>2670</v>
      </c>
      <c r="U17" s="33">
        <f t="shared" si="30"/>
        <v>99</v>
      </c>
      <c r="V17" s="33">
        <f t="shared" si="30"/>
        <v>1875</v>
      </c>
      <c r="W17" s="33">
        <f t="shared" si="30"/>
        <v>795</v>
      </c>
      <c r="X17" s="53">
        <f t="shared" si="9"/>
        <v>-1.5743785119078686</v>
      </c>
      <c r="Z17" s="31">
        <f t="shared" ref="Z17" si="31">Z12+Z13+Z20</f>
        <v>114966</v>
      </c>
    </row>
    <row r="18" spans="1:26" ht="18.75" customHeight="1" x14ac:dyDescent="0.2">
      <c r="A18" s="4" t="s">
        <v>20</v>
      </c>
      <c r="B18" s="37">
        <f>B14+B22</f>
        <v>-750</v>
      </c>
      <c r="C18" s="37">
        <f>C14+C22</f>
        <v>-27</v>
      </c>
      <c r="D18" s="38">
        <f t="shared" si="3"/>
        <v>3.7344398340249052E-2</v>
      </c>
      <c r="E18" s="37">
        <f t="shared" ref="E18:J18" si="32">E14+E22</f>
        <v>-566</v>
      </c>
      <c r="F18" s="37">
        <f t="shared" si="32"/>
        <v>-61</v>
      </c>
      <c r="G18" s="37">
        <f t="shared" si="32"/>
        <v>305</v>
      </c>
      <c r="H18" s="37">
        <f t="shared" si="32"/>
        <v>15</v>
      </c>
      <c r="I18" s="37">
        <f t="shared" si="32"/>
        <v>871</v>
      </c>
      <c r="J18" s="37">
        <f t="shared" si="32"/>
        <v>76</v>
      </c>
      <c r="K18" s="55">
        <f t="shared" si="5"/>
        <v>-10.969417419279818</v>
      </c>
      <c r="L18" s="55">
        <f t="shared" si="6"/>
        <v>5.9110818248769332</v>
      </c>
      <c r="M18" s="55">
        <f t="shared" si="7"/>
        <v>16.880499244156752</v>
      </c>
      <c r="N18" s="37">
        <f t="shared" ref="N18:W18" si="33">N14+N22</f>
        <v>-184</v>
      </c>
      <c r="O18" s="37">
        <f t="shared" si="33"/>
        <v>34</v>
      </c>
      <c r="P18" s="37">
        <f t="shared" si="33"/>
        <v>1345</v>
      </c>
      <c r="Q18" s="37">
        <f t="shared" si="33"/>
        <v>120</v>
      </c>
      <c r="R18" s="37">
        <f t="shared" si="33"/>
        <v>636</v>
      </c>
      <c r="S18" s="37">
        <f t="shared" si="33"/>
        <v>709</v>
      </c>
      <c r="T18" s="37">
        <f t="shared" si="33"/>
        <v>1529</v>
      </c>
      <c r="U18" s="37">
        <f t="shared" si="33"/>
        <v>86</v>
      </c>
      <c r="V18" s="37">
        <f t="shared" si="33"/>
        <v>763</v>
      </c>
      <c r="W18" s="37">
        <f t="shared" si="33"/>
        <v>766</v>
      </c>
      <c r="X18" s="55">
        <f t="shared" si="9"/>
        <v>-3.5660296910732976</v>
      </c>
      <c r="Z18" s="31">
        <f t="shared" ref="Z18" si="34">Z14+Z22</f>
        <v>51598</v>
      </c>
    </row>
    <row r="19" spans="1:26" ht="18.75" customHeight="1" x14ac:dyDescent="0.2">
      <c r="A19" s="2" t="s">
        <v>19</v>
      </c>
      <c r="B19" s="35">
        <f>B15+B16+B21+B23</f>
        <v>-1028</v>
      </c>
      <c r="C19" s="35">
        <f>C15+C16+C21+C23</f>
        <v>-132</v>
      </c>
      <c r="D19" s="36">
        <f t="shared" si="3"/>
        <v>0.1473214285714286</v>
      </c>
      <c r="E19" s="35">
        <f t="shared" ref="E19:J19" si="35">E15+E16+E21+E23</f>
        <v>-916</v>
      </c>
      <c r="F19" s="35">
        <f t="shared" si="35"/>
        <v>-88</v>
      </c>
      <c r="G19" s="35">
        <f t="shared" si="35"/>
        <v>757</v>
      </c>
      <c r="H19" s="35">
        <f t="shared" si="35"/>
        <v>-9</v>
      </c>
      <c r="I19" s="35">
        <f t="shared" si="35"/>
        <v>1673</v>
      </c>
      <c r="J19" s="35">
        <f t="shared" si="35"/>
        <v>79</v>
      </c>
      <c r="K19" s="54">
        <f t="shared" si="5"/>
        <v>-7.6479281295138222</v>
      </c>
      <c r="L19" s="54">
        <f t="shared" si="6"/>
        <v>6.3203947533209206</v>
      </c>
      <c r="M19" s="54">
        <f t="shared" si="7"/>
        <v>13.968322882834743</v>
      </c>
      <c r="N19" s="40">
        <f t="shared" ref="N19:O19" si="36">N15+N16+N21+N23</f>
        <v>-112</v>
      </c>
      <c r="O19" s="35">
        <f t="shared" si="36"/>
        <v>-44</v>
      </c>
      <c r="P19" s="40">
        <f>P15+P16+P21+P23</f>
        <v>3457</v>
      </c>
      <c r="Q19" s="35">
        <f t="shared" ref="Q19:S19" si="37">Q15+Q16+Q21+Q23</f>
        <v>78</v>
      </c>
      <c r="R19" s="35">
        <f t="shared" si="37"/>
        <v>2212</v>
      </c>
      <c r="S19" s="35">
        <f t="shared" si="37"/>
        <v>1245</v>
      </c>
      <c r="T19" s="40">
        <f>T15+T16+T21+T23</f>
        <v>3569</v>
      </c>
      <c r="U19" s="35">
        <f t="shared" ref="U19:W19" si="38">U15+U16+U21+U23</f>
        <v>122</v>
      </c>
      <c r="V19" s="35">
        <f t="shared" si="38"/>
        <v>2366</v>
      </c>
      <c r="W19" s="35">
        <f t="shared" si="38"/>
        <v>1203</v>
      </c>
      <c r="X19" s="57">
        <f t="shared" si="9"/>
        <v>-0.93511784989688651</v>
      </c>
      <c r="Z19" s="31">
        <f>Z15+Z16+Z21+Z23</f>
        <v>119771</v>
      </c>
    </row>
    <row r="20" spans="1:26" ht="18.75" customHeight="1" x14ac:dyDescent="0.2">
      <c r="A20" s="5" t="s">
        <v>18</v>
      </c>
      <c r="B20" s="41">
        <f>E20+N20</f>
        <v>-646</v>
      </c>
      <c r="C20" s="41">
        <v>-8</v>
      </c>
      <c r="D20" s="42">
        <f t="shared" si="3"/>
        <v>1.2539184952978122E-2</v>
      </c>
      <c r="E20" s="41">
        <f>G20-I20</f>
        <v>-565</v>
      </c>
      <c r="F20" s="41">
        <f>H20-J20</f>
        <v>-41</v>
      </c>
      <c r="G20" s="41">
        <v>627</v>
      </c>
      <c r="H20" s="41">
        <v>-12</v>
      </c>
      <c r="I20" s="41">
        <v>1192</v>
      </c>
      <c r="J20" s="41">
        <v>29</v>
      </c>
      <c r="K20" s="53">
        <f t="shared" si="5"/>
        <v>-5.8566823190388826</v>
      </c>
      <c r="L20" s="53">
        <f t="shared" si="6"/>
        <v>6.4993625027210253</v>
      </c>
      <c r="M20" s="53">
        <f t="shared" si="7"/>
        <v>12.356044821759907</v>
      </c>
      <c r="N20" s="41">
        <f>P20-T20</f>
        <v>-81</v>
      </c>
      <c r="O20" s="43">
        <f>Q20-U20</f>
        <v>33</v>
      </c>
      <c r="P20" s="41">
        <f>R20+S20</f>
        <v>2052</v>
      </c>
      <c r="Q20" s="43">
        <v>118</v>
      </c>
      <c r="R20" s="43">
        <v>1465</v>
      </c>
      <c r="S20" s="43">
        <v>587</v>
      </c>
      <c r="T20" s="41">
        <f>V20+W20</f>
        <v>2133</v>
      </c>
      <c r="U20" s="43">
        <v>85</v>
      </c>
      <c r="V20" s="43">
        <v>1615</v>
      </c>
      <c r="W20" s="43">
        <v>518</v>
      </c>
      <c r="X20" s="56">
        <f t="shared" si="9"/>
        <v>-0.83963056255247692</v>
      </c>
      <c r="Z20" s="8">
        <v>96471</v>
      </c>
    </row>
    <row r="21" spans="1:26" ht="18.75" customHeight="1" x14ac:dyDescent="0.2">
      <c r="A21" s="3" t="s">
        <v>17</v>
      </c>
      <c r="B21" s="44">
        <f t="shared" ref="B21:B38" si="39">E21+N21</f>
        <v>-355</v>
      </c>
      <c r="C21" s="44">
        <v>-34</v>
      </c>
      <c r="D21" s="45">
        <f t="shared" si="3"/>
        <v>0.10591900311526481</v>
      </c>
      <c r="E21" s="44">
        <f t="shared" ref="E21:F38" si="40">G21-I21</f>
        <v>-412</v>
      </c>
      <c r="F21" s="44">
        <f t="shared" si="40"/>
        <v>-57</v>
      </c>
      <c r="G21" s="44">
        <v>548</v>
      </c>
      <c r="H21" s="44">
        <v>-16</v>
      </c>
      <c r="I21" s="44">
        <v>960</v>
      </c>
      <c r="J21" s="44">
        <v>41</v>
      </c>
      <c r="K21" s="55">
        <f t="shared" si="5"/>
        <v>-5.3329191260225741</v>
      </c>
      <c r="L21" s="55">
        <f t="shared" si="6"/>
        <v>7.0933001967484728</v>
      </c>
      <c r="M21" s="55">
        <f t="shared" si="7"/>
        <v>12.426219322771047</v>
      </c>
      <c r="N21" s="44">
        <f t="shared" ref="N21:O38" si="41">P21-T21</f>
        <v>57</v>
      </c>
      <c r="O21" s="44">
        <f t="shared" si="41"/>
        <v>23</v>
      </c>
      <c r="P21" s="44">
        <f t="shared" ref="P21:P38" si="42">R21+S21</f>
        <v>2252</v>
      </c>
      <c r="Q21" s="44">
        <v>-23</v>
      </c>
      <c r="R21" s="44">
        <v>1507</v>
      </c>
      <c r="S21" s="44">
        <v>745</v>
      </c>
      <c r="T21" s="44">
        <f t="shared" ref="T21:T38" si="43">V21+W21</f>
        <v>2195</v>
      </c>
      <c r="U21" s="44">
        <v>-46</v>
      </c>
      <c r="V21" s="44">
        <v>1600</v>
      </c>
      <c r="W21" s="44">
        <v>595</v>
      </c>
      <c r="X21" s="55">
        <f t="shared" si="9"/>
        <v>0.73780677228953084</v>
      </c>
      <c r="Z21" s="8">
        <v>77256</v>
      </c>
    </row>
    <row r="22" spans="1:26" ht="18.75" customHeight="1" x14ac:dyDescent="0.2">
      <c r="A22" s="3" t="s">
        <v>16</v>
      </c>
      <c r="B22" s="44">
        <f t="shared" si="39"/>
        <v>-342</v>
      </c>
      <c r="C22" s="44">
        <v>29</v>
      </c>
      <c r="D22" s="45">
        <f t="shared" si="3"/>
        <v>-7.816711590296499E-2</v>
      </c>
      <c r="E22" s="44">
        <f t="shared" si="40"/>
        <v>-257</v>
      </c>
      <c r="F22" s="44">
        <f t="shared" si="40"/>
        <v>-29</v>
      </c>
      <c r="G22" s="44">
        <v>139</v>
      </c>
      <c r="H22" s="44">
        <v>3</v>
      </c>
      <c r="I22" s="44">
        <v>396</v>
      </c>
      <c r="J22" s="44">
        <v>32</v>
      </c>
      <c r="K22" s="55">
        <f t="shared" si="5"/>
        <v>-10.587459833566779</v>
      </c>
      <c r="L22" s="55">
        <f t="shared" si="6"/>
        <v>5.726291505314328</v>
      </c>
      <c r="M22" s="55">
        <f t="shared" si="7"/>
        <v>16.313751338881108</v>
      </c>
      <c r="N22" s="44">
        <f t="shared" si="41"/>
        <v>-85</v>
      </c>
      <c r="O22" s="44">
        <f t="shared" si="41"/>
        <v>58</v>
      </c>
      <c r="P22" s="44">
        <f t="shared" si="42"/>
        <v>625</v>
      </c>
      <c r="Q22" s="44">
        <v>68</v>
      </c>
      <c r="R22" s="44">
        <v>316</v>
      </c>
      <c r="S22" s="44">
        <v>309</v>
      </c>
      <c r="T22" s="44">
        <f t="shared" si="43"/>
        <v>710</v>
      </c>
      <c r="U22" s="44">
        <v>10</v>
      </c>
      <c r="V22" s="44">
        <v>351</v>
      </c>
      <c r="W22" s="44">
        <v>359</v>
      </c>
      <c r="X22" s="55">
        <f t="shared" si="9"/>
        <v>-3.501689050012359</v>
      </c>
      <c r="Z22" s="8">
        <v>24274</v>
      </c>
    </row>
    <row r="23" spans="1:26" ht="18.75" customHeight="1" x14ac:dyDescent="0.2">
      <c r="A23" s="1" t="s">
        <v>15</v>
      </c>
      <c r="B23" s="46">
        <f t="shared" si="39"/>
        <v>-144</v>
      </c>
      <c r="C23" s="46">
        <v>28</v>
      </c>
      <c r="D23" s="47">
        <f t="shared" si="3"/>
        <v>-0.16279069767441856</v>
      </c>
      <c r="E23" s="46">
        <f>G23-I23</f>
        <v>-135</v>
      </c>
      <c r="F23" s="46">
        <f t="shared" si="40"/>
        <v>-19</v>
      </c>
      <c r="G23" s="46">
        <v>91</v>
      </c>
      <c r="H23" s="46">
        <v>-2</v>
      </c>
      <c r="I23" s="46">
        <v>226</v>
      </c>
      <c r="J23" s="46">
        <v>17</v>
      </c>
      <c r="K23" s="54">
        <f t="shared" si="5"/>
        <v>-8.0390638956708145</v>
      </c>
      <c r="L23" s="54">
        <f t="shared" si="6"/>
        <v>5.4189245518966231</v>
      </c>
      <c r="M23" s="54">
        <f t="shared" si="7"/>
        <v>13.457988447567439</v>
      </c>
      <c r="N23" s="48">
        <f t="shared" si="41"/>
        <v>-9</v>
      </c>
      <c r="O23" s="46">
        <f t="shared" si="41"/>
        <v>47</v>
      </c>
      <c r="P23" s="48">
        <f t="shared" si="42"/>
        <v>574</v>
      </c>
      <c r="Q23" s="46">
        <v>111</v>
      </c>
      <c r="R23" s="46">
        <v>409</v>
      </c>
      <c r="S23" s="46">
        <v>165</v>
      </c>
      <c r="T23" s="48">
        <f t="shared" si="43"/>
        <v>583</v>
      </c>
      <c r="U23" s="46">
        <v>64</v>
      </c>
      <c r="V23" s="46">
        <v>423</v>
      </c>
      <c r="W23" s="46">
        <v>160</v>
      </c>
      <c r="X23" s="58">
        <f t="shared" si="9"/>
        <v>-0.53593759304472099</v>
      </c>
      <c r="Z23" s="8">
        <v>16793</v>
      </c>
    </row>
    <row r="24" spans="1:26" ht="18.75" customHeight="1" x14ac:dyDescent="0.2">
      <c r="A24" s="7" t="s">
        <v>14</v>
      </c>
      <c r="B24" s="49">
        <f t="shared" si="39"/>
        <v>-68</v>
      </c>
      <c r="C24" s="49">
        <v>21</v>
      </c>
      <c r="D24" s="50">
        <f t="shared" si="3"/>
        <v>-0.2359550561797753</v>
      </c>
      <c r="E24" s="41">
        <f t="shared" si="40"/>
        <v>-54</v>
      </c>
      <c r="F24" s="49">
        <f t="shared" si="40"/>
        <v>5</v>
      </c>
      <c r="G24" s="49">
        <v>37</v>
      </c>
      <c r="H24" s="49">
        <v>7</v>
      </c>
      <c r="I24" s="49">
        <v>91</v>
      </c>
      <c r="J24" s="49">
        <v>2</v>
      </c>
      <c r="K24" s="52">
        <f t="shared" si="5"/>
        <v>-9.7613882863340571</v>
      </c>
      <c r="L24" s="52">
        <f t="shared" si="6"/>
        <v>6.6883586406362978</v>
      </c>
      <c r="M24" s="52">
        <f t="shared" si="7"/>
        <v>16.449746926970356</v>
      </c>
      <c r="N24" s="41">
        <f t="shared" si="41"/>
        <v>-14</v>
      </c>
      <c r="O24" s="49">
        <f t="shared" si="41"/>
        <v>16</v>
      </c>
      <c r="P24" s="49">
        <f t="shared" si="42"/>
        <v>137</v>
      </c>
      <c r="Q24" s="49">
        <v>-9</v>
      </c>
      <c r="R24" s="49">
        <v>60</v>
      </c>
      <c r="S24" s="49">
        <v>77</v>
      </c>
      <c r="T24" s="49">
        <f t="shared" si="43"/>
        <v>151</v>
      </c>
      <c r="U24" s="49">
        <v>-25</v>
      </c>
      <c r="V24" s="49">
        <v>68</v>
      </c>
      <c r="W24" s="49">
        <v>83</v>
      </c>
      <c r="X24" s="52">
        <f t="shared" si="9"/>
        <v>-2.5307302964569778</v>
      </c>
      <c r="Z24" s="8">
        <v>5532</v>
      </c>
    </row>
    <row r="25" spans="1:26" ht="18.75" customHeight="1" x14ac:dyDescent="0.2">
      <c r="A25" s="5" t="s">
        <v>13</v>
      </c>
      <c r="B25" s="41">
        <f t="shared" si="39"/>
        <v>-63</v>
      </c>
      <c r="C25" s="41">
        <v>-11</v>
      </c>
      <c r="D25" s="42">
        <f t="shared" si="3"/>
        <v>0.21153846153846145</v>
      </c>
      <c r="E25" s="41">
        <f t="shared" si="40"/>
        <v>-33</v>
      </c>
      <c r="F25" s="41">
        <f t="shared" si="40"/>
        <v>7</v>
      </c>
      <c r="G25" s="41">
        <v>3</v>
      </c>
      <c r="H25" s="41">
        <v>3</v>
      </c>
      <c r="I25" s="41">
        <v>36</v>
      </c>
      <c r="J25" s="41">
        <v>-4</v>
      </c>
      <c r="K25" s="53">
        <f t="shared" si="5"/>
        <v>-22.649279341111871</v>
      </c>
      <c r="L25" s="53">
        <f t="shared" si="6"/>
        <v>2.0590253946465342</v>
      </c>
      <c r="M25" s="53">
        <f t="shared" si="7"/>
        <v>24.708304735758407</v>
      </c>
      <c r="N25" s="41">
        <f>P25-T25</f>
        <v>-30</v>
      </c>
      <c r="O25" s="41">
        <f t="shared" si="41"/>
        <v>-18</v>
      </c>
      <c r="P25" s="41">
        <f t="shared" si="42"/>
        <v>22</v>
      </c>
      <c r="Q25" s="41">
        <v>-7</v>
      </c>
      <c r="R25" s="41">
        <v>14</v>
      </c>
      <c r="S25" s="41">
        <v>8</v>
      </c>
      <c r="T25" s="41">
        <f t="shared" si="43"/>
        <v>52</v>
      </c>
      <c r="U25" s="41">
        <v>11</v>
      </c>
      <c r="V25" s="41">
        <v>25</v>
      </c>
      <c r="W25" s="41">
        <v>27</v>
      </c>
      <c r="X25" s="56">
        <f t="shared" si="9"/>
        <v>-20.590253946465339</v>
      </c>
      <c r="Z25" s="8">
        <v>1457</v>
      </c>
    </row>
    <row r="26" spans="1:26" ht="18.75" customHeight="1" x14ac:dyDescent="0.2">
      <c r="A26" s="3" t="s">
        <v>12</v>
      </c>
      <c r="B26" s="44">
        <f t="shared" si="39"/>
        <v>-70</v>
      </c>
      <c r="C26" s="44">
        <v>27</v>
      </c>
      <c r="D26" s="45">
        <f t="shared" si="3"/>
        <v>-0.27835051546391754</v>
      </c>
      <c r="E26" s="44">
        <f t="shared" si="40"/>
        <v>-52</v>
      </c>
      <c r="F26" s="44">
        <f t="shared" si="40"/>
        <v>7</v>
      </c>
      <c r="G26" s="44">
        <v>11</v>
      </c>
      <c r="H26" s="44">
        <v>-3</v>
      </c>
      <c r="I26" s="44">
        <v>63</v>
      </c>
      <c r="J26" s="44">
        <v>-10</v>
      </c>
      <c r="K26" s="55">
        <f t="shared" si="5"/>
        <v>-15.639097744360903</v>
      </c>
      <c r="L26" s="55">
        <f t="shared" si="6"/>
        <v>3.3082706766917296</v>
      </c>
      <c r="M26" s="55">
        <f t="shared" si="7"/>
        <v>18.947368421052634</v>
      </c>
      <c r="N26" s="44">
        <f t="shared" si="41"/>
        <v>-18</v>
      </c>
      <c r="O26" s="44">
        <f t="shared" si="41"/>
        <v>20</v>
      </c>
      <c r="P26" s="44">
        <f t="shared" si="42"/>
        <v>103</v>
      </c>
      <c r="Q26" s="44">
        <v>32</v>
      </c>
      <c r="R26" s="44">
        <v>70</v>
      </c>
      <c r="S26" s="44">
        <v>33</v>
      </c>
      <c r="T26" s="44">
        <f t="shared" si="43"/>
        <v>121</v>
      </c>
      <c r="U26" s="44">
        <v>12</v>
      </c>
      <c r="V26" s="44">
        <v>74</v>
      </c>
      <c r="W26" s="44">
        <v>47</v>
      </c>
      <c r="X26" s="55">
        <f t="shared" si="9"/>
        <v>-5.4135338345864659</v>
      </c>
      <c r="Z26" s="8">
        <v>3325</v>
      </c>
    </row>
    <row r="27" spans="1:26" ht="18.75" customHeight="1" x14ac:dyDescent="0.2">
      <c r="A27" s="1" t="s">
        <v>11</v>
      </c>
      <c r="B27" s="46">
        <f t="shared" si="39"/>
        <v>-121</v>
      </c>
      <c r="C27" s="46">
        <v>24</v>
      </c>
      <c r="D27" s="47">
        <f t="shared" si="3"/>
        <v>-0.16551724137931034</v>
      </c>
      <c r="E27" s="46">
        <f t="shared" si="40"/>
        <v>-83</v>
      </c>
      <c r="F27" s="46">
        <f t="shared" si="40"/>
        <v>18</v>
      </c>
      <c r="G27" s="46">
        <v>57</v>
      </c>
      <c r="H27" s="46">
        <v>25</v>
      </c>
      <c r="I27" s="46">
        <v>140</v>
      </c>
      <c r="J27" s="46">
        <v>7</v>
      </c>
      <c r="K27" s="54">
        <f t="shared" si="5"/>
        <v>-10.145458990343478</v>
      </c>
      <c r="L27" s="54">
        <f t="shared" si="6"/>
        <v>6.9673634030069671</v>
      </c>
      <c r="M27" s="54">
        <f t="shared" si="7"/>
        <v>17.112822393350445</v>
      </c>
      <c r="N27" s="48">
        <f t="shared" si="41"/>
        <v>-38</v>
      </c>
      <c r="O27" s="51">
        <f t="shared" si="41"/>
        <v>6</v>
      </c>
      <c r="P27" s="48">
        <f t="shared" si="42"/>
        <v>175</v>
      </c>
      <c r="Q27" s="51">
        <v>22</v>
      </c>
      <c r="R27" s="51">
        <v>70</v>
      </c>
      <c r="S27" s="51">
        <v>105</v>
      </c>
      <c r="T27" s="48">
        <f t="shared" si="43"/>
        <v>213</v>
      </c>
      <c r="U27" s="51">
        <v>16</v>
      </c>
      <c r="V27" s="51">
        <v>93</v>
      </c>
      <c r="W27" s="51">
        <v>120</v>
      </c>
      <c r="X27" s="58">
        <f t="shared" si="9"/>
        <v>-4.6449089353379787</v>
      </c>
      <c r="Z27" s="8">
        <v>8181</v>
      </c>
    </row>
    <row r="28" spans="1:26" ht="18.75" customHeight="1" x14ac:dyDescent="0.2">
      <c r="A28" s="5" t="s">
        <v>10</v>
      </c>
      <c r="B28" s="41">
        <f t="shared" si="39"/>
        <v>-88</v>
      </c>
      <c r="C28" s="41">
        <v>1</v>
      </c>
      <c r="D28" s="42">
        <f t="shared" si="3"/>
        <v>-1.1235955056179803E-2</v>
      </c>
      <c r="E28" s="41">
        <f t="shared" si="40"/>
        <v>-59</v>
      </c>
      <c r="F28" s="41">
        <f t="shared" si="40"/>
        <v>14</v>
      </c>
      <c r="G28" s="41">
        <v>10</v>
      </c>
      <c r="H28" s="41">
        <v>2</v>
      </c>
      <c r="I28" s="41">
        <v>69</v>
      </c>
      <c r="J28" s="41">
        <v>-12</v>
      </c>
      <c r="K28" s="53">
        <f t="shared" si="5"/>
        <v>-19.05684754521964</v>
      </c>
      <c r="L28" s="53">
        <f t="shared" si="6"/>
        <v>3.229974160206718</v>
      </c>
      <c r="M28" s="53">
        <f t="shared" si="7"/>
        <v>22.286821705426359</v>
      </c>
      <c r="N28" s="41">
        <f t="shared" si="41"/>
        <v>-29</v>
      </c>
      <c r="O28" s="41">
        <f t="shared" si="41"/>
        <v>-13</v>
      </c>
      <c r="P28" s="41">
        <f t="shared" si="42"/>
        <v>48</v>
      </c>
      <c r="Q28" s="41">
        <v>-19</v>
      </c>
      <c r="R28" s="41">
        <v>28</v>
      </c>
      <c r="S28" s="41">
        <v>20</v>
      </c>
      <c r="T28" s="41">
        <f t="shared" si="43"/>
        <v>77</v>
      </c>
      <c r="U28" s="41">
        <v>-6</v>
      </c>
      <c r="V28" s="41">
        <v>42</v>
      </c>
      <c r="W28" s="41">
        <v>35</v>
      </c>
      <c r="X28" s="53">
        <f t="shared" si="9"/>
        <v>-9.3669250645994833</v>
      </c>
      <c r="Z28" s="8">
        <v>3096</v>
      </c>
    </row>
    <row r="29" spans="1:26" ht="18.75" customHeight="1" x14ac:dyDescent="0.2">
      <c r="A29" s="3" t="s">
        <v>9</v>
      </c>
      <c r="B29" s="44">
        <f t="shared" si="39"/>
        <v>-27</v>
      </c>
      <c r="C29" s="44">
        <v>34</v>
      </c>
      <c r="D29" s="45">
        <f t="shared" si="3"/>
        <v>-0.55737704918032782</v>
      </c>
      <c r="E29" s="44">
        <f t="shared" si="40"/>
        <v>-75</v>
      </c>
      <c r="F29" s="44">
        <f t="shared" si="40"/>
        <v>-18</v>
      </c>
      <c r="G29" s="44">
        <v>71</v>
      </c>
      <c r="H29" s="44">
        <v>21</v>
      </c>
      <c r="I29" s="44">
        <v>146</v>
      </c>
      <c r="J29" s="44">
        <v>39</v>
      </c>
      <c r="K29" s="55">
        <f t="shared" si="5"/>
        <v>-8.9960417416336806</v>
      </c>
      <c r="L29" s="55">
        <f t="shared" si="6"/>
        <v>8.5162528487465501</v>
      </c>
      <c r="M29" s="55">
        <f t="shared" si="7"/>
        <v>17.512294590380233</v>
      </c>
      <c r="N29" s="43">
        <f t="shared" si="41"/>
        <v>48</v>
      </c>
      <c r="O29" s="44">
        <f t="shared" si="41"/>
        <v>52</v>
      </c>
      <c r="P29" s="43">
        <f>R29+S29</f>
        <v>281</v>
      </c>
      <c r="Q29" s="44">
        <v>50</v>
      </c>
      <c r="R29" s="44">
        <v>73</v>
      </c>
      <c r="S29" s="44">
        <v>208</v>
      </c>
      <c r="T29" s="43">
        <f>V29+W29</f>
        <v>233</v>
      </c>
      <c r="U29" s="44">
        <v>-2</v>
      </c>
      <c r="V29" s="44">
        <v>106</v>
      </c>
      <c r="W29" s="44">
        <v>127</v>
      </c>
      <c r="X29" s="55">
        <f t="shared" si="9"/>
        <v>5.7574667146455552</v>
      </c>
      <c r="Z29" s="8">
        <v>8337</v>
      </c>
    </row>
    <row r="30" spans="1:26" ht="18.75" customHeight="1" x14ac:dyDescent="0.2">
      <c r="A30" s="3" t="s">
        <v>8</v>
      </c>
      <c r="B30" s="44">
        <f>E30+N30</f>
        <v>-194</v>
      </c>
      <c r="C30" s="44">
        <v>0</v>
      </c>
      <c r="D30" s="45">
        <f t="shared" si="3"/>
        <v>0</v>
      </c>
      <c r="E30" s="44">
        <f t="shared" si="40"/>
        <v>-115</v>
      </c>
      <c r="F30" s="44">
        <f t="shared" si="40"/>
        <v>-19</v>
      </c>
      <c r="G30" s="44">
        <v>36</v>
      </c>
      <c r="H30" s="44">
        <v>-11</v>
      </c>
      <c r="I30" s="44">
        <v>151</v>
      </c>
      <c r="J30" s="44">
        <v>8</v>
      </c>
      <c r="K30" s="56">
        <f t="shared" si="5"/>
        <v>-13.546943102838968</v>
      </c>
      <c r="L30" s="56">
        <f t="shared" si="6"/>
        <v>4.2407821887148067</v>
      </c>
      <c r="M30" s="56">
        <f t="shared" si="7"/>
        <v>17.787725291553777</v>
      </c>
      <c r="N30" s="44">
        <f t="shared" si="41"/>
        <v>-79</v>
      </c>
      <c r="O30" s="44">
        <f t="shared" si="41"/>
        <v>19</v>
      </c>
      <c r="P30" s="44">
        <f t="shared" si="42"/>
        <v>221</v>
      </c>
      <c r="Q30" s="44">
        <v>59</v>
      </c>
      <c r="R30" s="44">
        <v>155</v>
      </c>
      <c r="S30" s="44">
        <v>66</v>
      </c>
      <c r="T30" s="44">
        <f t="shared" si="43"/>
        <v>300</v>
      </c>
      <c r="U30" s="44">
        <v>40</v>
      </c>
      <c r="V30" s="44">
        <v>163</v>
      </c>
      <c r="W30" s="44">
        <v>137</v>
      </c>
      <c r="X30" s="55">
        <f t="shared" si="9"/>
        <v>-9.3061609141241615</v>
      </c>
      <c r="Z30" s="8">
        <v>8489</v>
      </c>
    </row>
    <row r="31" spans="1:26" ht="18.75" customHeight="1" x14ac:dyDescent="0.2">
      <c r="A31" s="1" t="s">
        <v>7</v>
      </c>
      <c r="B31" s="46">
        <f t="shared" si="39"/>
        <v>-99</v>
      </c>
      <c r="C31" s="46">
        <v>-91</v>
      </c>
      <c r="D31" s="47">
        <f t="shared" si="3"/>
        <v>11.375</v>
      </c>
      <c r="E31" s="46">
        <f t="shared" si="40"/>
        <v>-60</v>
      </c>
      <c r="F31" s="46">
        <f t="shared" si="40"/>
        <v>-9</v>
      </c>
      <c r="G31" s="46">
        <v>49</v>
      </c>
      <c r="H31" s="46">
        <v>0</v>
      </c>
      <c r="I31" s="46">
        <v>109</v>
      </c>
      <c r="J31" s="46">
        <v>9</v>
      </c>
      <c r="K31" s="54">
        <f t="shared" si="5"/>
        <v>-8.1059173196433409</v>
      </c>
      <c r="L31" s="54">
        <f t="shared" si="6"/>
        <v>6.6198324777087274</v>
      </c>
      <c r="M31" s="54">
        <f t="shared" si="7"/>
        <v>14.725749797352067</v>
      </c>
      <c r="N31" s="46">
        <f t="shared" si="41"/>
        <v>-39</v>
      </c>
      <c r="O31" s="46">
        <f t="shared" si="41"/>
        <v>-82</v>
      </c>
      <c r="P31" s="46">
        <f t="shared" si="42"/>
        <v>170</v>
      </c>
      <c r="Q31" s="46">
        <v>-38</v>
      </c>
      <c r="R31" s="46">
        <v>64</v>
      </c>
      <c r="S31" s="46">
        <v>106</v>
      </c>
      <c r="T31" s="46">
        <f t="shared" si="43"/>
        <v>209</v>
      </c>
      <c r="U31" s="46">
        <v>44</v>
      </c>
      <c r="V31" s="46">
        <v>101</v>
      </c>
      <c r="W31" s="46">
        <v>108</v>
      </c>
      <c r="X31" s="57">
        <f t="shared" si="9"/>
        <v>-5.2688462577681712</v>
      </c>
      <c r="Z31" s="8">
        <v>7402</v>
      </c>
    </row>
    <row r="32" spans="1:26" ht="18.75" customHeight="1" x14ac:dyDescent="0.2">
      <c r="A32" s="5" t="s">
        <v>6</v>
      </c>
      <c r="B32" s="41">
        <f t="shared" si="39"/>
        <v>8</v>
      </c>
      <c r="C32" s="41">
        <v>-4</v>
      </c>
      <c r="D32" s="42">
        <f t="shared" si="3"/>
        <v>-0.33333333333333337</v>
      </c>
      <c r="E32" s="41">
        <f t="shared" si="40"/>
        <v>-3</v>
      </c>
      <c r="F32" s="41">
        <f t="shared" si="40"/>
        <v>-2</v>
      </c>
      <c r="G32" s="41">
        <v>15</v>
      </c>
      <c r="H32" s="41">
        <v>1</v>
      </c>
      <c r="I32" s="41">
        <v>18</v>
      </c>
      <c r="J32" s="41">
        <v>3</v>
      </c>
      <c r="K32" s="53">
        <f t="shared" si="5"/>
        <v>-1.5915119363395225</v>
      </c>
      <c r="L32" s="53">
        <f t="shared" si="6"/>
        <v>7.9575596816976129</v>
      </c>
      <c r="M32" s="53">
        <f t="shared" si="7"/>
        <v>9.549071618037134</v>
      </c>
      <c r="N32" s="41">
        <f t="shared" si="41"/>
        <v>11</v>
      </c>
      <c r="O32" s="43">
        <f t="shared" si="41"/>
        <v>-2</v>
      </c>
      <c r="P32" s="41">
        <f t="shared" si="42"/>
        <v>90</v>
      </c>
      <c r="Q32" s="43">
        <v>-7</v>
      </c>
      <c r="R32" s="43">
        <v>34</v>
      </c>
      <c r="S32" s="43">
        <v>56</v>
      </c>
      <c r="T32" s="41">
        <f t="shared" si="43"/>
        <v>79</v>
      </c>
      <c r="U32" s="43">
        <v>-5</v>
      </c>
      <c r="V32" s="43">
        <v>36</v>
      </c>
      <c r="W32" s="43">
        <v>43</v>
      </c>
      <c r="X32" s="56">
        <f t="shared" si="9"/>
        <v>5.8355437665782492</v>
      </c>
      <c r="Z32" s="8">
        <v>1885</v>
      </c>
    </row>
    <row r="33" spans="1:26" ht="18.75" customHeight="1" x14ac:dyDescent="0.2">
      <c r="A33" s="3" t="s">
        <v>5</v>
      </c>
      <c r="B33" s="44">
        <f>E33+N33</f>
        <v>-188</v>
      </c>
      <c r="C33" s="44">
        <v>-77</v>
      </c>
      <c r="D33" s="45">
        <f t="shared" si="3"/>
        <v>0.69369369369369371</v>
      </c>
      <c r="E33" s="44">
        <f t="shared" si="40"/>
        <v>-125</v>
      </c>
      <c r="F33" s="44">
        <f t="shared" si="40"/>
        <v>-6</v>
      </c>
      <c r="G33" s="44">
        <v>40</v>
      </c>
      <c r="H33" s="44">
        <v>6</v>
      </c>
      <c r="I33" s="44">
        <v>165</v>
      </c>
      <c r="J33" s="44">
        <v>12</v>
      </c>
      <c r="K33" s="55">
        <f t="shared" si="5"/>
        <v>-15.885118820688778</v>
      </c>
      <c r="L33" s="55">
        <f t="shared" si="6"/>
        <v>5.0832380226204092</v>
      </c>
      <c r="M33" s="55">
        <f t="shared" si="7"/>
        <v>20.968356843309188</v>
      </c>
      <c r="N33" s="44">
        <f t="shared" si="41"/>
        <v>-63</v>
      </c>
      <c r="O33" s="44">
        <f t="shared" si="41"/>
        <v>-71</v>
      </c>
      <c r="P33" s="44">
        <f t="shared" si="42"/>
        <v>180</v>
      </c>
      <c r="Q33" s="44">
        <v>-12</v>
      </c>
      <c r="R33" s="44">
        <v>105</v>
      </c>
      <c r="S33" s="44">
        <v>75</v>
      </c>
      <c r="T33" s="44">
        <f t="shared" si="43"/>
        <v>243</v>
      </c>
      <c r="U33" s="44">
        <v>59</v>
      </c>
      <c r="V33" s="44">
        <v>115</v>
      </c>
      <c r="W33" s="44">
        <v>128</v>
      </c>
      <c r="X33" s="55">
        <f t="shared" si="9"/>
        <v>-8.0060998856271439</v>
      </c>
      <c r="Z33" s="8">
        <v>7869</v>
      </c>
    </row>
    <row r="34" spans="1:26" ht="18.75" customHeight="1" x14ac:dyDescent="0.2">
      <c r="A34" s="3" t="s">
        <v>4</v>
      </c>
      <c r="B34" s="44">
        <f t="shared" si="39"/>
        <v>-82</v>
      </c>
      <c r="C34" s="44">
        <v>-1</v>
      </c>
      <c r="D34" s="45">
        <f t="shared" si="3"/>
        <v>1.2345679012345734E-2</v>
      </c>
      <c r="E34" s="44">
        <f t="shared" si="40"/>
        <v>-59</v>
      </c>
      <c r="F34" s="44">
        <f t="shared" si="40"/>
        <v>2</v>
      </c>
      <c r="G34" s="44">
        <v>17</v>
      </c>
      <c r="H34" s="44">
        <v>-2</v>
      </c>
      <c r="I34" s="44">
        <v>76</v>
      </c>
      <c r="J34" s="44">
        <v>-4</v>
      </c>
      <c r="K34" s="55">
        <f t="shared" si="5"/>
        <v>-11.096482979123566</v>
      </c>
      <c r="L34" s="55">
        <f t="shared" si="6"/>
        <v>3.197291705849163</v>
      </c>
      <c r="M34" s="55">
        <f t="shared" si="7"/>
        <v>14.293774684972728</v>
      </c>
      <c r="N34" s="44">
        <f t="shared" si="41"/>
        <v>-23</v>
      </c>
      <c r="O34" s="44">
        <f t="shared" si="41"/>
        <v>-3</v>
      </c>
      <c r="P34" s="44">
        <f t="shared" si="42"/>
        <v>140</v>
      </c>
      <c r="Q34" s="44">
        <v>15</v>
      </c>
      <c r="R34" s="44">
        <v>55</v>
      </c>
      <c r="S34" s="44">
        <v>85</v>
      </c>
      <c r="T34" s="44">
        <f t="shared" si="43"/>
        <v>163</v>
      </c>
      <c r="U34" s="44">
        <v>18</v>
      </c>
      <c r="V34" s="44">
        <v>71</v>
      </c>
      <c r="W34" s="44">
        <v>92</v>
      </c>
      <c r="X34" s="55">
        <f t="shared" si="9"/>
        <v>-4.3257476020312202</v>
      </c>
      <c r="Z34" s="8">
        <v>5317</v>
      </c>
    </row>
    <row r="35" spans="1:26" ht="18.75" customHeight="1" x14ac:dyDescent="0.2">
      <c r="A35" s="1" t="s">
        <v>3</v>
      </c>
      <c r="B35" s="46">
        <f>E35+N35</f>
        <v>-131</v>
      </c>
      <c r="C35" s="46">
        <v>-60</v>
      </c>
      <c r="D35" s="47">
        <f t="shared" si="3"/>
        <v>0.84507042253521125</v>
      </c>
      <c r="E35" s="46">
        <f t="shared" si="40"/>
        <v>-77</v>
      </c>
      <c r="F35" s="46">
        <f t="shared" si="40"/>
        <v>-18</v>
      </c>
      <c r="G35" s="46">
        <v>24</v>
      </c>
      <c r="H35" s="46">
        <v>1</v>
      </c>
      <c r="I35" s="46">
        <v>101</v>
      </c>
      <c r="J35" s="46">
        <v>19</v>
      </c>
      <c r="K35" s="54">
        <f t="shared" si="5"/>
        <v>-13.814137064944385</v>
      </c>
      <c r="L35" s="54">
        <f t="shared" si="6"/>
        <v>4.3057050592034445</v>
      </c>
      <c r="M35" s="54">
        <f t="shared" si="7"/>
        <v>18.119842124147826</v>
      </c>
      <c r="N35" s="48">
        <f t="shared" si="41"/>
        <v>-54</v>
      </c>
      <c r="O35" s="51">
        <f t="shared" si="41"/>
        <v>-42</v>
      </c>
      <c r="P35" s="48">
        <f t="shared" si="42"/>
        <v>107</v>
      </c>
      <c r="Q35" s="51">
        <v>-21</v>
      </c>
      <c r="R35" s="51">
        <v>43</v>
      </c>
      <c r="S35" s="51">
        <v>64</v>
      </c>
      <c r="T35" s="48">
        <f t="shared" si="43"/>
        <v>161</v>
      </c>
      <c r="U35" s="51">
        <v>21</v>
      </c>
      <c r="V35" s="51">
        <v>66</v>
      </c>
      <c r="W35" s="51">
        <v>95</v>
      </c>
      <c r="X35" s="58">
        <f t="shared" si="9"/>
        <v>-9.6878363832077508</v>
      </c>
      <c r="Z35" s="8">
        <v>5574</v>
      </c>
    </row>
    <row r="36" spans="1:26" ht="18.75" customHeight="1" x14ac:dyDescent="0.2">
      <c r="A36" s="5" t="s">
        <v>2</v>
      </c>
      <c r="B36" s="41">
        <f t="shared" si="39"/>
        <v>-63</v>
      </c>
      <c r="C36" s="41">
        <v>5</v>
      </c>
      <c r="D36" s="42">
        <f t="shared" si="3"/>
        <v>-7.3529411764705843E-2</v>
      </c>
      <c r="E36" s="41">
        <f t="shared" si="40"/>
        <v>-44</v>
      </c>
      <c r="F36" s="41">
        <f t="shared" si="40"/>
        <v>6</v>
      </c>
      <c r="G36" s="41">
        <v>10</v>
      </c>
      <c r="H36" s="41">
        <v>3</v>
      </c>
      <c r="I36" s="41">
        <v>54</v>
      </c>
      <c r="J36" s="41">
        <v>-3</v>
      </c>
      <c r="K36" s="53">
        <f t="shared" si="5"/>
        <v>-20.503261882572229</v>
      </c>
      <c r="L36" s="53">
        <f t="shared" si="6"/>
        <v>4.6598322460391426</v>
      </c>
      <c r="M36" s="53">
        <f t="shared" si="7"/>
        <v>25.16309412861137</v>
      </c>
      <c r="N36" s="41">
        <f t="shared" si="41"/>
        <v>-19</v>
      </c>
      <c r="O36" s="41">
        <f t="shared" si="41"/>
        <v>-1</v>
      </c>
      <c r="P36" s="41">
        <f t="shared" si="42"/>
        <v>36</v>
      </c>
      <c r="Q36" s="41">
        <v>-1</v>
      </c>
      <c r="R36" s="41">
        <v>19</v>
      </c>
      <c r="S36" s="41">
        <v>17</v>
      </c>
      <c r="T36" s="41">
        <f t="shared" si="43"/>
        <v>55</v>
      </c>
      <c r="U36" s="41">
        <v>0</v>
      </c>
      <c r="V36" s="41">
        <v>21</v>
      </c>
      <c r="W36" s="41">
        <v>34</v>
      </c>
      <c r="X36" s="53">
        <f t="shared" si="9"/>
        <v>-8.8536812674743715</v>
      </c>
      <c r="Z36" s="8">
        <v>2146</v>
      </c>
    </row>
    <row r="37" spans="1:26" ht="18.75" customHeight="1" x14ac:dyDescent="0.2">
      <c r="A37" s="3" t="s">
        <v>1</v>
      </c>
      <c r="B37" s="44">
        <f t="shared" si="39"/>
        <v>-19</v>
      </c>
      <c r="C37" s="44">
        <v>30</v>
      </c>
      <c r="D37" s="45">
        <f t="shared" si="3"/>
        <v>-0.61224489795918369</v>
      </c>
      <c r="E37" s="44">
        <f t="shared" si="40"/>
        <v>-26</v>
      </c>
      <c r="F37" s="44">
        <f t="shared" si="40"/>
        <v>11</v>
      </c>
      <c r="G37" s="44">
        <v>6</v>
      </c>
      <c r="H37" s="44">
        <v>2</v>
      </c>
      <c r="I37" s="44">
        <v>32</v>
      </c>
      <c r="J37" s="44">
        <v>-9</v>
      </c>
      <c r="K37" s="55">
        <f t="shared" si="5"/>
        <v>-16.938110749185668</v>
      </c>
      <c r="L37" s="55">
        <f t="shared" si="6"/>
        <v>3.9087947882736156</v>
      </c>
      <c r="M37" s="55">
        <f t="shared" si="7"/>
        <v>20.846905537459286</v>
      </c>
      <c r="N37" s="44">
        <f t="shared" si="41"/>
        <v>7</v>
      </c>
      <c r="O37" s="44">
        <f t="shared" si="41"/>
        <v>19</v>
      </c>
      <c r="P37" s="43">
        <f t="shared" si="42"/>
        <v>59</v>
      </c>
      <c r="Q37" s="44">
        <v>27</v>
      </c>
      <c r="R37" s="44">
        <v>30</v>
      </c>
      <c r="S37" s="44">
        <v>29</v>
      </c>
      <c r="T37" s="43">
        <f t="shared" si="43"/>
        <v>52</v>
      </c>
      <c r="U37" s="44">
        <v>8</v>
      </c>
      <c r="V37" s="44">
        <v>25</v>
      </c>
      <c r="W37" s="44">
        <v>27</v>
      </c>
      <c r="X37" s="55">
        <f t="shared" si="9"/>
        <v>4.5602605863192176</v>
      </c>
      <c r="Z37" s="8">
        <v>1535</v>
      </c>
    </row>
    <row r="38" spans="1:26" ht="18.75" customHeight="1" x14ac:dyDescent="0.2">
      <c r="A38" s="1" t="s">
        <v>0</v>
      </c>
      <c r="B38" s="46">
        <f t="shared" si="39"/>
        <v>-54</v>
      </c>
      <c r="C38" s="46">
        <v>-19</v>
      </c>
      <c r="D38" s="47">
        <f t="shared" si="3"/>
        <v>0.54285714285714293</v>
      </c>
      <c r="E38" s="46">
        <f t="shared" si="40"/>
        <v>-35</v>
      </c>
      <c r="F38" s="46">
        <f t="shared" si="40"/>
        <v>-5</v>
      </c>
      <c r="G38" s="46">
        <v>6</v>
      </c>
      <c r="H38" s="46">
        <v>-2</v>
      </c>
      <c r="I38" s="46">
        <v>41</v>
      </c>
      <c r="J38" s="46">
        <v>3</v>
      </c>
      <c r="K38" s="54">
        <f t="shared" si="5"/>
        <v>-25.071633237822347</v>
      </c>
      <c r="L38" s="54">
        <f t="shared" si="6"/>
        <v>4.2979942693409745</v>
      </c>
      <c r="M38" s="54">
        <f t="shared" si="7"/>
        <v>29.369627507163322</v>
      </c>
      <c r="N38" s="48">
        <f t="shared" si="41"/>
        <v>-19</v>
      </c>
      <c r="O38" s="46">
        <f t="shared" si="41"/>
        <v>-14</v>
      </c>
      <c r="P38" s="46">
        <f t="shared" si="42"/>
        <v>19</v>
      </c>
      <c r="Q38" s="46">
        <v>-11</v>
      </c>
      <c r="R38" s="46">
        <v>10</v>
      </c>
      <c r="S38" s="46">
        <v>9</v>
      </c>
      <c r="T38" s="46">
        <f t="shared" si="43"/>
        <v>38</v>
      </c>
      <c r="U38" s="46">
        <v>3</v>
      </c>
      <c r="V38" s="46">
        <v>9</v>
      </c>
      <c r="W38" s="46">
        <v>29</v>
      </c>
      <c r="X38" s="57">
        <f t="shared" si="9"/>
        <v>-13.610315186246419</v>
      </c>
      <c r="Z38" s="8">
        <v>1396</v>
      </c>
    </row>
    <row r="39" spans="1:26" x14ac:dyDescent="0.2">
      <c r="A39" s="59" t="s">
        <v>56</v>
      </c>
    </row>
    <row r="40" spans="1:26" x14ac:dyDescent="0.2">
      <c r="A40" s="60" t="s">
        <v>55</v>
      </c>
    </row>
  </sheetData>
  <mergeCells count="19">
    <mergeCell ref="A5:A8"/>
    <mergeCell ref="B5:D5"/>
    <mergeCell ref="E5:M5"/>
    <mergeCell ref="N5:X5"/>
    <mergeCell ref="C6:C8"/>
    <mergeCell ref="D6:D8"/>
    <mergeCell ref="F6:F8"/>
    <mergeCell ref="H6:H8"/>
    <mergeCell ref="J6:J8"/>
    <mergeCell ref="K6:M6"/>
    <mergeCell ref="X7:X8"/>
    <mergeCell ref="O6:O8"/>
    <mergeCell ref="P6:S6"/>
    <mergeCell ref="T6:W6"/>
    <mergeCell ref="K7:K8"/>
    <mergeCell ref="Q7:Q8"/>
    <mergeCell ref="R7:R8"/>
    <mergeCell ref="U7:U8"/>
    <mergeCell ref="V7:V8"/>
  </mergeCells>
  <phoneticPr fontId="3"/>
  <pageMargins left="0.70866141732283472" right="0.70866141732283472" top="0.74803149606299213" bottom="0.74803149606299213" header="0.31496062992125984" footer="0.31496062992125984"/>
  <pageSetup paperSize="9" scale="72" orientation="landscape" r:id="rId1"/>
  <rowBreaks count="2" manualBreakCount="2">
    <brk id="31" max="16383" man="1"/>
    <brk id="39" max="23" man="1"/>
  </rowBreaks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男女計</vt:lpstr>
      <vt:lpstr>男計</vt:lpstr>
      <vt:lpstr>女計</vt:lpstr>
      <vt:lpstr>女計!Print_Area</vt:lpstr>
      <vt:lpstr>男計!Print_Area</vt:lpstr>
      <vt:lpstr>男女計!Print_Area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2022-11-25T01:33:09Z</cp:lastPrinted>
  <dcterms:created xsi:type="dcterms:W3CDTF">2017-09-15T07:21:02Z</dcterms:created>
  <dcterms:modified xsi:type="dcterms:W3CDTF">2022-11-25T01:41:55Z</dcterms:modified>
</cp:coreProperties>
</file>