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.15.110\disk1\技術企画課\☆企画・技術調査担当\○技術調査係\○技術調査担当（共通）\03　基準・通知関係\10　技術基準関係\01 週休2日\20250401　週休2日工事　改正\"/>
    </mc:Choice>
  </mc:AlternateContent>
  <xr:revisionPtr revIDLastSave="0" documentId="13_ncr:1_{057CF875-CF9C-40D3-8557-7954C13FCD04}" xr6:coauthVersionLast="47" xr6:coauthVersionMax="47" xr10:uidLastSave="{00000000-0000-0000-0000-000000000000}"/>
  <bookViews>
    <workbookView xWindow="-120" yWindow="-120" windowWidth="29040" windowHeight="15840" tabRatio="741" activeTab="1" xr2:uid="{00000000-000D-0000-FFFF-FFFF00000000}"/>
  </bookViews>
  <sheets>
    <sheet name="別紙　週休２日工事　休日等取得実績書" sheetId="9" r:id="rId1"/>
    <sheet name="別紙　週休２日工事　休日等取得実績書（記入例）" sheetId="7" r:id="rId2"/>
  </sheets>
  <definedNames>
    <definedName name="_xlnm.Print_Area" localSheetId="0">'別紙　週休２日工事　休日等取得実績書'!$A$2:$AW$34</definedName>
    <definedName name="_xlnm.Print_Area" localSheetId="1">'別紙　週休２日工事　休日等取得実績書（記入例）'!$A$2:$AW$34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9" l="1"/>
  <c r="H32" i="9"/>
  <c r="G32" i="9"/>
  <c r="F32" i="9"/>
  <c r="E32" i="9"/>
  <c r="D32" i="9"/>
  <c r="C32" i="9"/>
  <c r="B32" i="9"/>
  <c r="AX31" i="9"/>
  <c r="R31" i="9"/>
  <c r="K31" i="9"/>
  <c r="J31" i="9"/>
  <c r="AX30" i="9"/>
  <c r="R30" i="9"/>
  <c r="K30" i="9"/>
  <c r="J30" i="9"/>
  <c r="AX29" i="9"/>
  <c r="R29" i="9"/>
  <c r="K29" i="9"/>
  <c r="J29" i="9"/>
  <c r="AX28" i="9"/>
  <c r="R28" i="9"/>
  <c r="K28" i="9"/>
  <c r="J28" i="9"/>
  <c r="AX27" i="9"/>
  <c r="R27" i="9"/>
  <c r="K27" i="9"/>
  <c r="J27" i="9"/>
  <c r="AX26" i="9"/>
  <c r="R26" i="9"/>
  <c r="K26" i="9"/>
  <c r="J26" i="9"/>
  <c r="AX25" i="9"/>
  <c r="R25" i="9"/>
  <c r="K25" i="9"/>
  <c r="L25" i="9" s="1"/>
  <c r="N25" i="9" s="1"/>
  <c r="J25" i="9"/>
  <c r="AX24" i="9"/>
  <c r="R24" i="9"/>
  <c r="K24" i="9"/>
  <c r="J24" i="9"/>
  <c r="AX23" i="9"/>
  <c r="R23" i="9"/>
  <c r="K23" i="9"/>
  <c r="J23" i="9"/>
  <c r="AX22" i="9"/>
  <c r="R22" i="9"/>
  <c r="K22" i="9"/>
  <c r="J22" i="9"/>
  <c r="AX21" i="9"/>
  <c r="R21" i="9"/>
  <c r="R32" i="9" s="1"/>
  <c r="K21" i="9"/>
  <c r="L21" i="9" s="1"/>
  <c r="N21" i="9" s="1"/>
  <c r="J21" i="9"/>
  <c r="AX20" i="9"/>
  <c r="K20" i="9"/>
  <c r="L20" i="9" s="1"/>
  <c r="N20" i="9" s="1"/>
  <c r="J20" i="9"/>
  <c r="K15" i="9"/>
  <c r="K14" i="9"/>
  <c r="K13" i="9"/>
  <c r="K12" i="9"/>
  <c r="K11" i="9"/>
  <c r="K10" i="9"/>
  <c r="I8" i="9"/>
  <c r="I8" i="7"/>
  <c r="K15" i="7"/>
  <c r="K14" i="7"/>
  <c r="K13" i="7"/>
  <c r="K12" i="7"/>
  <c r="K11" i="7"/>
  <c r="K10" i="7"/>
  <c r="R27" i="7"/>
  <c r="R28" i="7"/>
  <c r="R29" i="7"/>
  <c r="R30" i="7"/>
  <c r="R31" i="7"/>
  <c r="R26" i="7"/>
  <c r="R25" i="7"/>
  <c r="R24" i="7"/>
  <c r="R23" i="7"/>
  <c r="R22" i="7"/>
  <c r="R21" i="7"/>
  <c r="K32" i="9" l="1"/>
  <c r="J32" i="9"/>
  <c r="L22" i="9"/>
  <c r="N22" i="9" s="1"/>
  <c r="L26" i="9"/>
  <c r="N26" i="9" s="1"/>
  <c r="L30" i="9"/>
  <c r="N30" i="9" s="1"/>
  <c r="L31" i="9"/>
  <c r="N31" i="9" s="1"/>
  <c r="L28" i="9"/>
  <c r="N28" i="9" s="1"/>
  <c r="L23" i="9"/>
  <c r="N23" i="9" s="1"/>
  <c r="L27" i="9"/>
  <c r="N27" i="9" s="1"/>
  <c r="L24" i="9"/>
  <c r="N24" i="9" s="1"/>
  <c r="L29" i="9"/>
  <c r="N29" i="9" s="1"/>
  <c r="R32" i="7"/>
  <c r="K24" i="7"/>
  <c r="K25" i="7"/>
  <c r="L25" i="7" s="1"/>
  <c r="K23" i="7"/>
  <c r="L23" i="7" s="1"/>
  <c r="K22" i="7"/>
  <c r="J31" i="7"/>
  <c r="K21" i="7"/>
  <c r="K26" i="7"/>
  <c r="L26" i="7" s="1"/>
  <c r="K27" i="7"/>
  <c r="L27" i="7" s="1"/>
  <c r="K28" i="7"/>
  <c r="L28" i="7" s="1"/>
  <c r="K29" i="7"/>
  <c r="L29" i="7" s="1"/>
  <c r="K30" i="7"/>
  <c r="K31" i="7"/>
  <c r="L31" i="7" s="1"/>
  <c r="N31" i="7" s="1"/>
  <c r="K20" i="7"/>
  <c r="C32" i="7"/>
  <c r="J21" i="7"/>
  <c r="J22" i="7"/>
  <c r="J23" i="7"/>
  <c r="J24" i="7"/>
  <c r="J25" i="7"/>
  <c r="J26" i="7"/>
  <c r="J27" i="7"/>
  <c r="J28" i="7"/>
  <c r="J29" i="7"/>
  <c r="J30" i="7"/>
  <c r="J20" i="7"/>
  <c r="L32" i="9" l="1"/>
  <c r="N32" i="9"/>
  <c r="Y32" i="9" s="1"/>
  <c r="L21" i="7"/>
  <c r="N21" i="7" s="1"/>
  <c r="L22" i="7"/>
  <c r="L20" i="7"/>
  <c r="L24" i="7"/>
  <c r="L30" i="7"/>
  <c r="K32" i="7"/>
  <c r="N20" i="7" l="1"/>
  <c r="I32" i="7" l="1"/>
  <c r="H32" i="7"/>
  <c r="G32" i="7"/>
  <c r="F32" i="7"/>
  <c r="E32" i="7"/>
  <c r="D32" i="7"/>
  <c r="B32" i="7"/>
  <c r="AX31" i="7"/>
  <c r="AX30" i="7"/>
  <c r="AX29" i="7"/>
  <c r="AX28" i="7"/>
  <c r="AX27" i="7"/>
  <c r="AX26" i="7"/>
  <c r="AX25" i="7"/>
  <c r="AX24" i="7"/>
  <c r="N24" i="7"/>
  <c r="AX23" i="7"/>
  <c r="AX22" i="7"/>
  <c r="AX21" i="7"/>
  <c r="AX20" i="7"/>
  <c r="J32" i="7" l="1"/>
  <c r="L32" i="7" s="1"/>
  <c r="N30" i="7"/>
  <c r="N23" i="7"/>
  <c r="N25" i="7"/>
  <c r="N22" i="7"/>
  <c r="N26" i="7"/>
  <c r="N29" i="7"/>
  <c r="N27" i="7"/>
  <c r="N28" i="7"/>
  <c r="N32" i="7" l="1"/>
  <c r="Y32" i="7" s="1"/>
</calcChain>
</file>

<file path=xl/sharedStrings.xml><?xml version="1.0" encoding="utf-8"?>
<sst xmlns="http://schemas.openxmlformats.org/spreadsheetml/2006/main" count="282" uniqueCount="90">
  <si>
    <t>受注者名</t>
    <rPh sb="0" eb="3">
      <t>ジュチュウシャ</t>
    </rPh>
    <rPh sb="3" eb="4">
      <t>メイ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</si>
  <si>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</si>
  <si>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夏季
休暇</t>
    <rPh sb="0" eb="2">
      <t>カキ</t>
    </rPh>
    <rPh sb="3" eb="5">
      <t>キュウカ</t>
    </rPh>
    <phoneticPr fontId="1"/>
  </si>
  <si>
    <t>～</t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</si>
  <si>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</si>
  <si>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</si>
  <si>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</si>
  <si>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1"/>
  </si>
  <si>
    <t>対象外の日数</t>
    <rPh sb="0" eb="3">
      <t>タイショウガイ</t>
    </rPh>
    <rPh sb="4" eb="6">
      <t>ニッスウ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</si>
  <si>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</si>
  <si>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</si>
  <si>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</si>
  <si>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</si>
  <si>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</si>
  <si>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</si>
  <si>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</si>
  <si>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</si>
  <si>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</si>
  <si>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</si>
  <si>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</si>
  <si>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</si>
  <si>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</si>
  <si>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</si>
  <si>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</si>
  <si>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</si>
  <si>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</si>
  <si>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</si>
  <si>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</si>
  <si>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</si>
  <si>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</si>
  <si>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</si>
  <si>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</si>
  <si>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</si>
  <si>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</si>
  <si>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</si>
  <si>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</si>
  <si>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</si>
  <si>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</si>
  <si>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</si>
  <si>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</si>
  <si>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</si>
  <si>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</si>
  <si>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</si>
  <si>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</si>
  <si>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</si>
  <si>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</si>
  <si>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</si>
  <si>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</si>
  <si>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1"/>
  </si>
  <si>
    <t>実績：</t>
    <rPh sb="0" eb="2">
      <t>ジッセキ</t>
    </rPh>
    <phoneticPr fontId="1"/>
  </si>
  <si>
    <t>【記入例】</t>
    <rPh sb="1" eb="3">
      <t>キニュウ</t>
    </rPh>
    <rPh sb="3" eb="4">
      <t>レイ</t>
    </rPh>
    <phoneticPr fontId="1"/>
  </si>
  <si>
    <t>国道○○○号（○○道路）改良工事（○工区）</t>
    <rPh sb="0" eb="2">
      <t>コクドウ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1"/>
  </si>
  <si>
    <t>5月</t>
  </si>
  <si>
    <t>×</t>
  </si>
  <si>
    <t>●</t>
  </si>
  <si>
    <t>2月</t>
  </si>
  <si>
    <t>3月</t>
  </si>
  <si>
    <t>工事完成日</t>
    <rPh sb="0" eb="2">
      <t>コウジ</t>
    </rPh>
    <rPh sb="2" eb="5">
      <t>カンセイビ</t>
    </rPh>
    <phoneticPr fontId="1"/>
  </si>
  <si>
    <t>週休２日工事　休日等取得実績書</t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1"/>
  </si>
  <si>
    <t>※行数等は工事毎の工期にあわせて追加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ツイカ</t>
    </rPh>
    <phoneticPr fontId="1"/>
  </si>
  <si>
    <t>現場閉所率について</t>
    <rPh sb="0" eb="2">
      <t>ゲンバ</t>
    </rPh>
    <rPh sb="2" eb="5">
      <t>ヘイショリツ</t>
    </rPh>
    <phoneticPr fontId="1"/>
  </si>
  <si>
    <t>●</t>
    <phoneticPr fontId="1"/>
  </si>
  <si>
    <t>土曜日・日曜日</t>
    <rPh sb="0" eb="2">
      <t>ドヨウ</t>
    </rPh>
    <rPh sb="2" eb="3">
      <t>ヒ</t>
    </rPh>
    <rPh sb="4" eb="7">
      <t>ニチヨウビ</t>
    </rPh>
    <phoneticPr fontId="1"/>
  </si>
  <si>
    <t>土日日数以上の閉所</t>
    <rPh sb="0" eb="2">
      <t>ドニチ</t>
    </rPh>
    <rPh sb="2" eb="4">
      <t>ニッスウ</t>
    </rPh>
    <rPh sb="4" eb="6">
      <t>イジョウ</t>
    </rPh>
    <rPh sb="7" eb="9">
      <t>ヘイショ</t>
    </rPh>
    <phoneticPr fontId="1"/>
  </si>
  <si>
    <t>月単位の週休２日</t>
    <rPh sb="0" eb="3">
      <t>ツキタンイ</t>
    </rPh>
    <rPh sb="4" eb="6">
      <t>シュウキュウ</t>
    </rPh>
    <rPh sb="7" eb="8">
      <t>ニチ</t>
    </rPh>
    <phoneticPr fontId="1"/>
  </si>
  <si>
    <t>(別　紙)</t>
    <rPh sb="1" eb="2">
      <t>ベツ</t>
    </rPh>
    <rPh sb="3" eb="4">
      <t>カミ</t>
    </rPh>
    <phoneticPr fontId="1"/>
  </si>
  <si>
    <t>（参考様式）</t>
    <rPh sb="1" eb="5">
      <t>サンコウヨウシキ</t>
    </rPh>
    <phoneticPr fontId="1"/>
  </si>
  <si>
    <t>（株）○○建設</t>
    <rPh sb="0" eb="3">
      <t>カブ</t>
    </rPh>
    <rPh sb="5" eb="7">
      <t>ケンセツ</t>
    </rPh>
    <phoneticPr fontId="1"/>
  </si>
  <si>
    <t>対象
日数</t>
    <rPh sb="0" eb="2">
      <t>タイショウ</t>
    </rPh>
    <rPh sb="3" eb="5">
      <t>ニッスウ</t>
    </rPh>
    <phoneticPr fontId="1"/>
  </si>
  <si>
    <t>夏季休暇</t>
    <rPh sb="0" eb="2">
      <t>カキ</t>
    </rPh>
    <rPh sb="2" eb="4">
      <t>キュウカ</t>
    </rPh>
    <phoneticPr fontId="1"/>
  </si>
  <si>
    <t>発注者が対象外としている期間</t>
    <rPh sb="0" eb="3">
      <t>ハッチュウシャ</t>
    </rPh>
    <rPh sb="4" eb="7">
      <t>タイショウガイ</t>
    </rPh>
    <rPh sb="12" eb="14">
      <t>キカン</t>
    </rPh>
    <phoneticPr fontId="1"/>
  </si>
  <si>
    <t>発注者
指定期間</t>
    <rPh sb="0" eb="3">
      <t>ハッチュウシャ</t>
    </rPh>
    <rPh sb="4" eb="8">
      <t>シテイキカン</t>
    </rPh>
    <phoneticPr fontId="1"/>
  </si>
  <si>
    <t>工事全体の一時中止期間</t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</si>
  <si>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月別の
工事日数</t>
    <phoneticPr fontId="1"/>
  </si>
  <si>
    <t>対象期間</t>
    <rPh sb="0" eb="2">
      <t>タイショウ</t>
    </rPh>
    <rPh sb="2" eb="4">
      <t>キカン</t>
    </rPh>
    <phoneticPr fontId="1"/>
  </si>
  <si>
    <t>完全週休２日</t>
    <rPh sb="0" eb="4">
      <t>カンゼンシュウキュウ</t>
    </rPh>
    <rPh sb="5" eb="6">
      <t>ニチ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</si>
  <si>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</si>
  <si>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土日の閉所日</t>
    <rPh sb="0" eb="2">
      <t>ドニチ</t>
    </rPh>
    <rPh sb="3" eb="5">
      <t>ヘイショ</t>
    </rPh>
    <rPh sb="5" eb="6">
      <t>ビ</t>
    </rPh>
    <phoneticPr fontId="1"/>
  </si>
  <si>
    <t>土日の振替日数</t>
    <rPh sb="0" eb="2">
      <t>ドニチ</t>
    </rPh>
    <rPh sb="3" eb="5">
      <t>フリカエ</t>
    </rPh>
    <rPh sb="5" eb="7">
      <t>ニッスウ</t>
    </rPh>
    <phoneticPr fontId="1"/>
  </si>
  <si>
    <t>土日
日数</t>
    <rPh sb="0" eb="2">
      <t>ドニチ</t>
    </rPh>
    <rPh sb="3" eb="5">
      <t>ニッスウ</t>
    </rPh>
    <phoneticPr fontId="1"/>
  </si>
  <si>
    <t>その他
対象外</t>
    <rPh sb="2" eb="3">
      <t>タ</t>
    </rPh>
    <rPh sb="4" eb="7">
      <t>タイショウガイ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</si>
  <si>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</si>
  <si>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一時中止期間</t>
    <rPh sb="0" eb="2">
      <t>イチジ</t>
    </rPh>
    <rPh sb="2" eb="4">
      <t>チュウシ</t>
    </rPh>
    <rPh sb="4" eb="6">
      <t>キカン</t>
    </rPh>
    <phoneticPr fontId="1"/>
  </si>
  <si>
    <t>完全週休２日（完全）　⇒　全ての週で土日を現場閉所</t>
    <rPh sb="0" eb="2">
      <t>カンゼン</t>
    </rPh>
    <rPh sb="2" eb="4">
      <t>シュウキュウ</t>
    </rPh>
    <rPh sb="5" eb="6">
      <t>ニチ</t>
    </rPh>
    <rPh sb="7" eb="9">
      <t>カンゼン</t>
    </rPh>
    <rPh sb="13" eb="14">
      <t>スベ</t>
    </rPh>
    <rPh sb="16" eb="17">
      <t>シュウ</t>
    </rPh>
    <rPh sb="18" eb="20">
      <t>ドニチ</t>
    </rPh>
    <rPh sb="21" eb="23">
      <t>ゲンバ</t>
    </rPh>
    <rPh sb="23" eb="25">
      <t>ヘイショ</t>
    </rPh>
    <phoneticPr fontId="1"/>
  </si>
  <si>
    <t>月単位の週休２日　　 ⇒　全ての月で４週８休（２８．５％（８日／２８ 日））以上を確保</t>
    <phoneticPr fontId="1"/>
  </si>
  <si>
    <t>月単位の週休２日</t>
    <rPh sb="0" eb="3">
      <t>ツキタンイ</t>
    </rPh>
    <rPh sb="4" eb="6">
      <t>シュウキュウ</t>
    </rPh>
    <rPh sb="7" eb="8">
      <t>ニチ</t>
    </rPh>
    <phoneticPr fontId="1"/>
  </si>
  <si>
    <t>現場閉所日数</t>
    <rPh sb="0" eb="2">
      <t>ゲンバ</t>
    </rPh>
    <rPh sb="2" eb="4">
      <t>ヘイショ</t>
    </rPh>
    <rPh sb="4" eb="6">
      <t>ニッスウ</t>
    </rPh>
    <rPh sb="5" eb="6">
      <t>キュウジツ</t>
    </rPh>
    <phoneticPr fontId="1"/>
  </si>
  <si>
    <t>土日の
日数</t>
    <rPh sb="0" eb="2">
      <t>ドニチ</t>
    </rPh>
    <rPh sb="4" eb="6">
      <t>ニッスウ</t>
    </rPh>
    <phoneticPr fontId="1"/>
  </si>
  <si>
    <t>その他</t>
    <rPh sb="2" eb="3">
      <t>タ</t>
    </rPh>
    <phoneticPr fontId="1"/>
  </si>
  <si>
    <t>実績：</t>
    <rPh sb="0" eb="2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</si>
</sst>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yyyy&quot;年&quot;m&quot;月&quot;d&quot;日&quot;;@"/>
    <numFmt numFmtId="179" formatCode="&quot;(準備期間　&quot;#,##0&quot;日)&quot;"/>
    <numFmt numFmtId="180" formatCode="&quot;( &quot;#,##0&quot; 日間 )&quot;"/>
    <numFmt numFmtId="181" formatCode="yyyy&quot;年&quot;m&quot;月&quot;;@"/>
    <numFmt numFmtId="182" formatCode="#,##0&quot; 日間 &quot;"/>
    <numFmt numFmtId="183" formatCode="#,##0&quot;日間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 style="hair">
        <color auto="1"/>
      </diagonal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56" fontId="2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5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80" fontId="11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2" fillId="0" borderId="43" xfId="0" applyFont="1" applyBorder="1">
      <alignment vertical="center"/>
    </xf>
    <xf numFmtId="0" fontId="2" fillId="2" borderId="43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10" fillId="0" borderId="23" xfId="0" applyFont="1" applyBorder="1" applyProtection="1">
      <alignment vertical="center"/>
      <protection locked="0"/>
    </xf>
    <xf numFmtId="0" fontId="10" fillId="0" borderId="24" xfId="0" applyFont="1" applyBorder="1" applyProtection="1">
      <alignment vertical="center"/>
      <protection locked="0"/>
    </xf>
    <xf numFmtId="181" fontId="2" fillId="0" borderId="1" xfId="0" applyNumberFormat="1" applyFont="1" applyBorder="1" applyAlignment="1" applyProtection="1">
      <alignment horizontal="left" vertical="center"/>
      <protection locked="0"/>
    </xf>
    <xf numFmtId="0" fontId="10" fillId="0" borderId="25" xfId="0" applyFont="1" applyBorder="1" applyProtection="1">
      <alignment vertical="center"/>
      <protection locked="0"/>
    </xf>
    <xf numFmtId="0" fontId="10" fillId="2" borderId="23" xfId="0" applyFont="1" applyFill="1" applyBorder="1" applyProtection="1">
      <alignment vertical="center"/>
      <protection locked="0"/>
    </xf>
    <xf numFmtId="0" fontId="10" fillId="2" borderId="24" xfId="0" applyFont="1" applyFill="1" applyBorder="1" applyProtection="1">
      <alignment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2" borderId="22" xfId="0" applyFont="1" applyFill="1" applyBorder="1" applyProtection="1">
      <alignment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13" fillId="0" borderId="0" xfId="0" applyFont="1" applyAlignment="1">
      <alignment horizontal="left" vertical="top" wrapText="1"/>
    </xf>
    <xf numFmtId="0" fontId="10" fillId="0" borderId="31" xfId="0" applyFont="1" applyBorder="1" applyProtection="1">
      <alignment vertical="center"/>
      <protection locked="0"/>
    </xf>
    <xf numFmtId="0" fontId="10" fillId="0" borderId="30" xfId="0" applyFont="1" applyBorder="1" applyProtection="1">
      <alignment vertical="center"/>
      <protection locked="0"/>
    </xf>
    <xf numFmtId="180" fontId="2" fillId="0" borderId="0" xfId="0" applyNumberFormat="1" applyFont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>
      <alignment horizontal="center" vertical="center"/>
    </xf>
    <xf numFmtId="0" fontId="20" fillId="0" borderId="37" xfId="0" applyFont="1" applyBorder="1">
      <alignment vertical="center"/>
    </xf>
    <xf numFmtId="0" fontId="21" fillId="0" borderId="37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10" fillId="0" borderId="45" xfId="0" applyFont="1" applyBorder="1" applyProtection="1">
      <alignment vertical="center"/>
      <protection locked="0"/>
    </xf>
    <xf numFmtId="0" fontId="10" fillId="0" borderId="46" xfId="0" applyFont="1" applyBorder="1" applyProtection="1">
      <alignment vertical="center"/>
      <protection locked="0"/>
    </xf>
    <xf numFmtId="0" fontId="10" fillId="0" borderId="48" xfId="0" applyFont="1" applyBorder="1" applyProtection="1">
      <alignment vertical="center"/>
      <protection locked="0"/>
    </xf>
    <xf numFmtId="0" fontId="10" fillId="0" borderId="47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0" fillId="3" borderId="23" xfId="0" applyFont="1" applyFill="1" applyBorder="1" applyProtection="1">
      <alignment vertical="center"/>
      <protection locked="0"/>
    </xf>
    <xf numFmtId="0" fontId="10" fillId="4" borderId="23" xfId="0" applyFont="1" applyFill="1" applyBorder="1" applyProtection="1">
      <alignment vertical="center"/>
      <protection locked="0"/>
    </xf>
    <xf numFmtId="0" fontId="10" fillId="0" borderId="49" xfId="0" applyFont="1" applyBorder="1" applyProtection="1">
      <alignment vertical="center"/>
      <protection locked="0"/>
    </xf>
    <xf numFmtId="0" fontId="10" fillId="0" borderId="50" xfId="0" applyFont="1" applyBorder="1" applyProtection="1">
      <alignment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2" fillId="0" borderId="4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/>
    </xf>
    <xf numFmtId="176" fontId="18" fillId="0" borderId="5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177" fontId="9" fillId="0" borderId="3" xfId="0" applyNumberFormat="1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 wrapText="1"/>
    </xf>
    <xf numFmtId="179" fontId="4" fillId="0" borderId="17" xfId="0" applyNumberFormat="1" applyFont="1" applyBorder="1" applyAlignment="1">
      <alignment horizontal="center" vertical="center"/>
    </xf>
    <xf numFmtId="179" fontId="4" fillId="0" borderId="39" xfId="0" applyNumberFormat="1" applyFont="1" applyBorder="1" applyAlignment="1">
      <alignment horizontal="center" vertical="center"/>
    </xf>
    <xf numFmtId="179" fontId="4" fillId="0" borderId="4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182" fontId="21" fillId="0" borderId="2" xfId="0" applyNumberFormat="1" applyFont="1" applyBorder="1" applyAlignment="1" applyProtection="1">
      <alignment horizontal="center" vertical="center"/>
      <protection locked="0"/>
    </xf>
    <xf numFmtId="182" fontId="21" fillId="0" borderId="4" xfId="0" applyNumberFormat="1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>
      <alignment horizontal="right" vertical="center"/>
    </xf>
    <xf numFmtId="0" fontId="20" fillId="0" borderId="37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83" fontId="21" fillId="0" borderId="16" xfId="0" applyNumberFormat="1" applyFont="1" applyBorder="1" applyAlignment="1" applyProtection="1">
      <alignment horizontal="center" vertical="center"/>
      <protection locked="0"/>
    </xf>
    <xf numFmtId="183" fontId="21" fillId="0" borderId="17" xfId="0" applyNumberFormat="1" applyFont="1" applyBorder="1" applyAlignment="1" applyProtection="1">
      <alignment horizontal="center" vertical="center"/>
      <protection locked="0"/>
    </xf>
    <xf numFmtId="183" fontId="21" fillId="0" borderId="39" xfId="0" applyNumberFormat="1" applyFont="1" applyBorder="1" applyAlignment="1" applyProtection="1">
      <alignment horizontal="center" vertical="center"/>
      <protection locked="0"/>
    </xf>
    <xf numFmtId="183" fontId="21" fillId="0" borderId="40" xfId="0" applyNumberFormat="1" applyFont="1" applyBorder="1" applyAlignment="1" applyProtection="1">
      <alignment horizontal="center" vertical="center"/>
      <protection locked="0"/>
    </xf>
    <xf numFmtId="0" fontId="10" fillId="0" borderId="45" xfId="0" applyFont="1" applyFill="1" applyBorder="1" applyProtection="1">
      <alignment vertical="center"/>
      <protection locked="0"/>
    </xf>
    <xf numFmtId="0" fontId="10" fillId="0" borderId="46" xfId="0" applyFont="1" applyFill="1" applyBorder="1" applyProtection="1">
      <alignment vertical="center"/>
      <protection locked="0"/>
    </xf>
    <xf numFmtId="0" fontId="10" fillId="0" borderId="25" xfId="0" applyFont="1" applyFill="1" applyBorder="1" applyProtection="1">
      <alignment vertical="center"/>
      <protection locked="0"/>
    </xf>
    <xf numFmtId="0" fontId="10" fillId="0" borderId="23" xfId="0" applyFont="1" applyFill="1" applyBorder="1" applyProtection="1">
      <alignment vertical="center"/>
      <protection locked="0"/>
    </xf>
    <xf numFmtId="0" fontId="10" fillId="0" borderId="24" xfId="0" applyFont="1" applyFill="1" applyBorder="1" applyProtection="1">
      <alignment vertical="center"/>
      <protection locked="0"/>
    </xf>
    <xf numFmtId="0" fontId="10" fillId="0" borderId="22" xfId="0" applyFont="1" applyFill="1" applyBorder="1" applyProtection="1">
      <alignment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Protection="1">
      <alignment vertical="center"/>
      <protection locked="0"/>
    </xf>
    <xf numFmtId="0" fontId="10" fillId="0" borderId="50" xfId="0" applyFont="1" applyFill="1" applyBorder="1" applyProtection="1">
      <alignment vertical="center"/>
      <protection locked="0"/>
    </xf>
    <xf numFmtId="0" fontId="10" fillId="0" borderId="26" xfId="0" applyFont="1" applyFill="1" applyBorder="1" applyProtection="1">
      <alignment vertical="center"/>
      <protection locked="0"/>
    </xf>
    <xf numFmtId="0" fontId="10" fillId="0" borderId="30" xfId="0" applyFont="1" applyFill="1" applyBorder="1" applyProtection="1">
      <alignment vertical="center"/>
      <protection locked="0"/>
    </xf>
    <xf numFmtId="0" fontId="10" fillId="0" borderId="31" xfId="0" applyFont="1" applyFill="1" applyBorder="1" applyProtection="1">
      <alignment vertical="center"/>
      <protection locked="0"/>
    </xf>
    <xf numFmtId="0" fontId="10" fillId="0" borderId="48" xfId="0" applyFont="1" applyFill="1" applyBorder="1" applyProtection="1">
      <alignment vertical="center"/>
      <protection locked="0"/>
    </xf>
    <xf numFmtId="0" fontId="10" fillId="0" borderId="47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F616-7B65-4937-9468-53BA714817DC}">
  <sheetPr>
    <pageSetUpPr fitToPage="1"/>
  </sheetPr>
  <dimension ref="A2:AX34"/>
  <sheetViews>
    <sheetView showGridLines="0" zoomScaleNormal="100" zoomScaleSheetLayoutView="100" workbookViewId="0">
      <selection sqref="A1:AW34"/>
    </sheetView>
  </sheetViews>
  <sheetFormatPr defaultRowHeight="13.5" x14ac:dyDescent="0.4"/>
  <cols>
    <col min="1" max="1" width="9.5" style="1" customWidth="1"/>
    <col min="2" max="5" width="5.5" style="1" customWidth="1"/>
    <col min="6" max="6" width="7" style="1" bestFit="1" customWidth="1"/>
    <col min="7" max="18" width="5.5" style="1" customWidth="1"/>
    <col min="19" max="49" width="2.25" style="1" customWidth="1"/>
    <col min="50" max="50" width="10.25" style="1" bestFit="1" customWidth="1"/>
    <col min="51" max="16384" width="9" style="1"/>
  </cols>
  <sheetData>
    <row r="2" spans="1:49" ht="18.75" x14ac:dyDescent="0.4">
      <c r="A2" s="35"/>
      <c r="B2" s="36" t="s">
        <v>66</v>
      </c>
      <c r="K2" s="2"/>
      <c r="L2" s="2"/>
      <c r="M2" s="2"/>
      <c r="N2" s="2"/>
      <c r="O2" s="2"/>
      <c r="P2" s="2"/>
      <c r="Q2" s="2"/>
      <c r="R2" s="2"/>
      <c r="AW2" s="26" t="s">
        <v>65</v>
      </c>
    </row>
    <row r="3" spans="1:49" ht="24" customHeight="1" x14ac:dyDescent="0.4">
      <c r="A3" s="108" t="s">
        <v>58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</row>
    <row r="5" spans="1:49" ht="17.25" customHeight="1" thickBot="1" x14ac:dyDescent="0.45">
      <c r="A5" s="19" t="s">
        <v>76</v>
      </c>
      <c r="B5" s="109"/>
      <c r="C5" s="110"/>
      <c r="D5" s="110"/>
      <c r="E5" s="110"/>
      <c r="F5" s="110"/>
      <c r="G5" s="110"/>
      <c r="H5" s="110"/>
      <c r="I5" s="110"/>
      <c r="J5" s="111"/>
      <c r="V5" s="3"/>
    </row>
    <row r="6" spans="1:49" ht="17.25" customHeight="1" x14ac:dyDescent="0.4">
      <c r="A6" s="19" t="s">
        <v>0</v>
      </c>
      <c r="B6" s="109"/>
      <c r="C6" s="110"/>
      <c r="D6" s="110"/>
      <c r="E6" s="110"/>
      <c r="F6" s="110"/>
      <c r="G6" s="110"/>
      <c r="H6" s="110"/>
      <c r="I6" s="110"/>
      <c r="J6" s="111"/>
      <c r="U6" s="6" t="s">
        <v>60</v>
      </c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9"/>
    </row>
    <row r="7" spans="1:49" x14ac:dyDescent="0.4">
      <c r="B7" s="4"/>
      <c r="D7" s="4"/>
      <c r="E7" s="4"/>
      <c r="J7" s="3"/>
      <c r="U7" s="10"/>
      <c r="V7" s="28" t="s">
        <v>83</v>
      </c>
      <c r="AW7" s="11"/>
    </row>
    <row r="8" spans="1:49" ht="17.25" customHeight="1" x14ac:dyDescent="0.4">
      <c r="A8" s="137" t="s">
        <v>1</v>
      </c>
      <c r="B8" s="138"/>
      <c r="C8" s="139"/>
      <c r="D8" s="95"/>
      <c r="E8" s="96"/>
      <c r="F8" s="96"/>
      <c r="G8" s="104" t="s">
        <v>68</v>
      </c>
      <c r="H8" s="105"/>
      <c r="I8" s="140" t="str">
        <f>IF(D10="","",1+D9-D8)</f>
        <v/>
      </c>
      <c r="J8" s="141"/>
      <c r="K8" s="27"/>
      <c r="L8" s="27"/>
      <c r="M8" s="27"/>
      <c r="N8" s="27"/>
      <c r="O8" s="27"/>
      <c r="P8" s="27"/>
      <c r="Q8" s="27"/>
      <c r="R8" s="27"/>
      <c r="U8" s="10"/>
      <c r="V8" s="28" t="s">
        <v>84</v>
      </c>
      <c r="AW8" s="11"/>
    </row>
    <row r="9" spans="1:49" ht="17.25" customHeight="1" thickBot="1" x14ac:dyDescent="0.45">
      <c r="A9" s="137" t="s">
        <v>57</v>
      </c>
      <c r="B9" s="138"/>
      <c r="C9" s="139"/>
      <c r="D9" s="95"/>
      <c r="E9" s="96"/>
      <c r="F9" s="96"/>
      <c r="G9" s="106"/>
      <c r="H9" s="107"/>
      <c r="I9" s="142"/>
      <c r="J9" s="143"/>
      <c r="K9" s="27"/>
      <c r="L9" s="27"/>
      <c r="M9" s="27"/>
      <c r="N9" s="27"/>
      <c r="O9" s="27"/>
      <c r="P9" s="27"/>
      <c r="Q9" s="27"/>
      <c r="R9" s="27"/>
      <c r="U9" s="12"/>
      <c r="V9" s="29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</row>
    <row r="10" spans="1:49" ht="17.25" customHeight="1" x14ac:dyDescent="0.4">
      <c r="A10" s="137" t="s">
        <v>69</v>
      </c>
      <c r="B10" s="138"/>
      <c r="C10" s="139"/>
      <c r="D10" s="95"/>
      <c r="E10" s="96"/>
      <c r="F10" s="96"/>
      <c r="G10" s="5" t="s">
        <v>3</v>
      </c>
      <c r="H10" s="96"/>
      <c r="I10" s="96"/>
      <c r="J10" s="96"/>
      <c r="K10" s="112" t="str">
        <f t="shared" ref="K10:K15" si="0">IF(D10="","",1+H10-D10)</f>
        <v/>
      </c>
      <c r="L10" s="113"/>
      <c r="M10" s="87"/>
      <c r="O10" s="53"/>
      <c r="P10" s="53"/>
      <c r="Q10" s="53"/>
      <c r="R10" s="53"/>
      <c r="U10" s="8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49" ht="17.25" customHeight="1" x14ac:dyDescent="0.4">
      <c r="A11" s="137" t="s">
        <v>9</v>
      </c>
      <c r="B11" s="138"/>
      <c r="C11" s="139"/>
      <c r="D11" s="95"/>
      <c r="E11" s="96"/>
      <c r="F11" s="96"/>
      <c r="G11" s="5" t="s">
        <v>3</v>
      </c>
      <c r="H11" s="96"/>
      <c r="I11" s="96"/>
      <c r="J11" s="96"/>
      <c r="K11" s="112" t="str">
        <f t="shared" si="0"/>
        <v/>
      </c>
      <c r="L11" s="113"/>
      <c r="M11" s="87"/>
      <c r="O11" s="53"/>
      <c r="P11" s="53"/>
      <c r="Q11" s="53"/>
      <c r="R11" s="53"/>
      <c r="V11" s="28"/>
    </row>
    <row r="12" spans="1:49" ht="17.25" customHeight="1" x14ac:dyDescent="0.4">
      <c r="A12" s="137" t="s">
        <v>70</v>
      </c>
      <c r="B12" s="138"/>
      <c r="C12" s="139"/>
      <c r="D12" s="95"/>
      <c r="E12" s="96"/>
      <c r="F12" s="96"/>
      <c r="G12" s="5"/>
      <c r="H12" s="96"/>
      <c r="I12" s="96"/>
      <c r="J12" s="96"/>
      <c r="K12" s="112" t="str">
        <f t="shared" si="0"/>
        <v/>
      </c>
      <c r="L12" s="113"/>
      <c r="M12" s="87"/>
      <c r="O12" s="53"/>
      <c r="P12" s="53"/>
      <c r="Q12" s="53"/>
      <c r="R12" s="53"/>
      <c r="V12" s="28"/>
    </row>
    <row r="13" spans="1:49" ht="17.25" customHeight="1" x14ac:dyDescent="0.4">
      <c r="A13" s="137" t="s">
        <v>4</v>
      </c>
      <c r="B13" s="138"/>
      <c r="C13" s="139"/>
      <c r="D13" s="95"/>
      <c r="E13" s="96"/>
      <c r="F13" s="96"/>
      <c r="G13" s="5"/>
      <c r="H13" s="96"/>
      <c r="I13" s="96"/>
      <c r="J13" s="96"/>
      <c r="K13" s="112" t="str">
        <f t="shared" si="0"/>
        <v/>
      </c>
      <c r="L13" s="113"/>
      <c r="M13" s="87"/>
      <c r="O13" s="53"/>
      <c r="P13" s="53"/>
      <c r="Q13" s="53"/>
      <c r="R13" s="53"/>
      <c r="V13" s="28"/>
    </row>
    <row r="14" spans="1:49" ht="17.25" customHeight="1" x14ac:dyDescent="0.4">
      <c r="A14" s="137" t="s">
        <v>72</v>
      </c>
      <c r="B14" s="138"/>
      <c r="C14" s="139"/>
      <c r="D14" s="95"/>
      <c r="E14" s="96"/>
      <c r="F14" s="96"/>
      <c r="G14" s="5"/>
      <c r="H14" s="96"/>
      <c r="I14" s="96"/>
      <c r="J14" s="96"/>
      <c r="K14" s="112" t="str">
        <f t="shared" si="0"/>
        <v/>
      </c>
      <c r="L14" s="113"/>
      <c r="M14" s="87"/>
      <c r="O14" s="53"/>
      <c r="P14" s="53"/>
      <c r="Q14" s="53"/>
      <c r="R14" s="53"/>
      <c r="V14" s="3"/>
    </row>
    <row r="15" spans="1:49" ht="17.25" customHeight="1" x14ac:dyDescent="0.4">
      <c r="A15" s="92" t="s">
        <v>88</v>
      </c>
      <c r="B15" s="93"/>
      <c r="C15" s="94"/>
      <c r="D15" s="95"/>
      <c r="E15" s="96"/>
      <c r="F15" s="96"/>
      <c r="G15" s="5"/>
      <c r="H15" s="96"/>
      <c r="I15" s="96"/>
      <c r="J15" s="96"/>
      <c r="K15" s="112" t="str">
        <f t="shared" si="0"/>
        <v/>
      </c>
      <c r="L15" s="113"/>
      <c r="M15" s="87"/>
      <c r="O15" s="53"/>
      <c r="P15" s="53"/>
      <c r="Q15" s="53"/>
      <c r="R15" s="53"/>
      <c r="V15" s="3"/>
    </row>
    <row r="16" spans="1:49" x14ac:dyDescent="0.4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50"/>
      <c r="P16" s="50"/>
      <c r="Q16" s="50"/>
      <c r="R16" s="50"/>
    </row>
    <row r="17" spans="1:50" s="15" customFormat="1" ht="13.5" customHeight="1" x14ac:dyDescent="0.4">
      <c r="A17" s="98"/>
      <c r="B17" s="116" t="s">
        <v>5</v>
      </c>
      <c r="C17" s="117"/>
      <c r="D17" s="117"/>
      <c r="E17" s="117"/>
      <c r="F17" s="117"/>
      <c r="G17" s="117"/>
      <c r="H17" s="117"/>
      <c r="I17" s="117"/>
      <c r="J17" s="118"/>
      <c r="K17" s="128" t="s">
        <v>86</v>
      </c>
      <c r="L17" s="125" t="s">
        <v>64</v>
      </c>
      <c r="M17" s="126"/>
      <c r="N17" s="127"/>
      <c r="O17" s="125" t="s">
        <v>75</v>
      </c>
      <c r="P17" s="126"/>
      <c r="Q17" s="126"/>
      <c r="R17" s="127"/>
      <c r="S17" s="101" t="s">
        <v>7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3"/>
    </row>
    <row r="18" spans="1:50" s="15" customFormat="1" ht="13.5" customHeight="1" x14ac:dyDescent="0.4">
      <c r="A18" s="99"/>
      <c r="B18" s="119" t="s">
        <v>73</v>
      </c>
      <c r="C18" s="128" t="s">
        <v>79</v>
      </c>
      <c r="D18" s="130" t="s">
        <v>8</v>
      </c>
      <c r="E18" s="131"/>
      <c r="F18" s="131"/>
      <c r="G18" s="131"/>
      <c r="H18" s="131"/>
      <c r="I18" s="132"/>
      <c r="J18" s="135"/>
      <c r="K18" s="133"/>
      <c r="L18" s="119" t="s">
        <v>6</v>
      </c>
      <c r="M18" s="119" t="s">
        <v>63</v>
      </c>
      <c r="N18" s="119" t="s">
        <v>64</v>
      </c>
      <c r="O18" s="124" t="s">
        <v>87</v>
      </c>
      <c r="P18" s="124" t="s">
        <v>77</v>
      </c>
      <c r="Q18" s="124" t="s">
        <v>78</v>
      </c>
      <c r="R18" s="124" t="s">
        <v>75</v>
      </c>
      <c r="S18" s="121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3"/>
    </row>
    <row r="19" spans="1:50" s="15" customFormat="1" ht="26.25" customHeight="1" x14ac:dyDescent="0.4">
      <c r="A19" s="100"/>
      <c r="B19" s="120"/>
      <c r="C19" s="129"/>
      <c r="D19" s="86" t="s">
        <v>2</v>
      </c>
      <c r="E19" s="54" t="s">
        <v>9</v>
      </c>
      <c r="F19" s="54" t="s">
        <v>71</v>
      </c>
      <c r="G19" s="54" t="s">
        <v>81</v>
      </c>
      <c r="H19" s="54" t="s">
        <v>82</v>
      </c>
      <c r="I19" s="54" t="s">
        <v>80</v>
      </c>
      <c r="J19" s="136"/>
      <c r="K19" s="134"/>
      <c r="L19" s="120"/>
      <c r="M19" s="120"/>
      <c r="N19" s="120"/>
      <c r="O19" s="120"/>
      <c r="P19" s="120"/>
      <c r="Q19" s="120"/>
      <c r="R19" s="120"/>
      <c r="S19" s="16" t="s">
        <v>10</v>
      </c>
      <c r="T19" s="17" t="s">
        <v>11</v>
      </c>
      <c r="U19" s="17" t="s">
        <v>12</v>
      </c>
      <c r="V19" s="17" t="s">
        <v>13</v>
      </c>
      <c r="W19" s="17" t="s">
        <v>14</v>
      </c>
      <c r="X19" s="17" t="s">
        <v>15</v>
      </c>
      <c r="Y19" s="17" t="s">
        <v>16</v>
      </c>
      <c r="Z19" s="17" t="s">
        <v>17</v>
      </c>
      <c r="AA19" s="17" t="s">
        <v>18</v>
      </c>
      <c r="AB19" s="17" t="s">
        <v>19</v>
      </c>
      <c r="AC19" s="17" t="s">
        <v>20</v>
      </c>
      <c r="AD19" s="17" t="s">
        <v>21</v>
      </c>
      <c r="AE19" s="17" t="s">
        <v>22</v>
      </c>
      <c r="AF19" s="17" t="s">
        <v>23</v>
      </c>
      <c r="AG19" s="17" t="s">
        <v>24</v>
      </c>
      <c r="AH19" s="17" t="s">
        <v>25</v>
      </c>
      <c r="AI19" s="17" t="s">
        <v>26</v>
      </c>
      <c r="AJ19" s="17" t="s">
        <v>27</v>
      </c>
      <c r="AK19" s="17" t="s">
        <v>28</v>
      </c>
      <c r="AL19" s="17" t="s">
        <v>29</v>
      </c>
      <c r="AM19" s="17" t="s">
        <v>30</v>
      </c>
      <c r="AN19" s="17" t="s">
        <v>31</v>
      </c>
      <c r="AO19" s="17" t="s">
        <v>32</v>
      </c>
      <c r="AP19" s="17" t="s">
        <v>33</v>
      </c>
      <c r="AQ19" s="17" t="s">
        <v>34</v>
      </c>
      <c r="AR19" s="17" t="s">
        <v>35</v>
      </c>
      <c r="AS19" s="17" t="s">
        <v>36</v>
      </c>
      <c r="AT19" s="17" t="s">
        <v>37</v>
      </c>
      <c r="AU19" s="17" t="s">
        <v>38</v>
      </c>
      <c r="AV19" s="17" t="s">
        <v>39</v>
      </c>
      <c r="AW19" s="18" t="s">
        <v>40</v>
      </c>
    </row>
    <row r="20" spans="1:50" x14ac:dyDescent="0.4">
      <c r="A20" s="43">
        <v>43922</v>
      </c>
      <c r="B20" s="66"/>
      <c r="C20" s="39"/>
      <c r="D20" s="67"/>
      <c r="E20" s="68"/>
      <c r="F20" s="68"/>
      <c r="G20" s="68"/>
      <c r="H20" s="69"/>
      <c r="I20" s="70"/>
      <c r="J20" s="20">
        <f>B20-D20-E20-F20-G20-H20-I20</f>
        <v>0</v>
      </c>
      <c r="K20" s="32">
        <f>COUNTIF(S20:AW20,"●")</f>
        <v>0</v>
      </c>
      <c r="L20" s="61">
        <f>IFERROR(K20/J20,0)</f>
        <v>0</v>
      </c>
      <c r="M20" s="55"/>
      <c r="N20" s="32" t="str">
        <f>IF(L20&gt;=0.285,"●",IF(AND(L20&lt;0.285,M20="●"),"●",""))</f>
        <v/>
      </c>
      <c r="O20" s="60"/>
      <c r="P20" s="60"/>
      <c r="Q20" s="60"/>
      <c r="R20" s="60"/>
      <c r="S20" s="144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6"/>
      <c r="AX20" s="21">
        <f t="shared" ref="AX20:AX31" si="1">A20</f>
        <v>43922</v>
      </c>
    </row>
    <row r="21" spans="1:50" x14ac:dyDescent="0.4">
      <c r="A21" s="37" t="s">
        <v>52</v>
      </c>
      <c r="B21" s="66"/>
      <c r="C21" s="55"/>
      <c r="D21" s="71"/>
      <c r="E21" s="69"/>
      <c r="F21" s="69"/>
      <c r="G21" s="69"/>
      <c r="H21" s="69"/>
      <c r="I21" s="70"/>
      <c r="J21" s="20">
        <f t="shared" ref="J21:J32" si="2">B21-D21-E21-F21-G21-H21-I21</f>
        <v>0</v>
      </c>
      <c r="K21" s="32">
        <f t="shared" ref="K21:K31" si="3">COUNTIF(S21:AW21,"●")</f>
        <v>0</v>
      </c>
      <c r="L21" s="61">
        <f t="shared" ref="L21:L32" si="4">IFERROR(K21/J21,0)</f>
        <v>0</v>
      </c>
      <c r="M21" s="55"/>
      <c r="N21" s="32" t="str">
        <f>IF(L21&gt;=0.285,"●",IF(AND(L21&lt;0.285,M21="●"),"●",""))</f>
        <v/>
      </c>
      <c r="O21" s="60"/>
      <c r="P21" s="60"/>
      <c r="Q21" s="60"/>
      <c r="R21" s="32" t="str">
        <f t="shared" ref="R21:R31" si="5">IF(O21=(P21+Q21),"●","")</f>
        <v>●</v>
      </c>
      <c r="S21" s="144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8"/>
      <c r="AX21" s="21" t="str">
        <f t="shared" si="1"/>
        <v>5月</v>
      </c>
    </row>
    <row r="22" spans="1:50" x14ac:dyDescent="0.4">
      <c r="A22" s="37" t="s">
        <v>41</v>
      </c>
      <c r="B22" s="66"/>
      <c r="C22" s="55"/>
      <c r="D22" s="71"/>
      <c r="E22" s="69"/>
      <c r="F22" s="69"/>
      <c r="G22" s="69"/>
      <c r="H22" s="69"/>
      <c r="I22" s="70"/>
      <c r="J22" s="20">
        <f t="shared" si="2"/>
        <v>0</v>
      </c>
      <c r="K22" s="32">
        <f>COUNTIF(S22:AW22,"●")</f>
        <v>0</v>
      </c>
      <c r="L22" s="61">
        <f t="shared" si="4"/>
        <v>0</v>
      </c>
      <c r="M22" s="55"/>
      <c r="N22" s="32" t="str">
        <f t="shared" ref="N22:N30" si="6">IF(L22&gt;=0.285,"●",IF(AND(L22&lt;0.285,M22="●"),"●",""))</f>
        <v/>
      </c>
      <c r="O22" s="60"/>
      <c r="P22" s="60"/>
      <c r="Q22" s="60"/>
      <c r="R22" s="32" t="str">
        <f t="shared" si="5"/>
        <v>●</v>
      </c>
      <c r="S22" s="149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50"/>
      <c r="AX22" s="21" t="str">
        <f t="shared" si="1"/>
        <v>6月</v>
      </c>
    </row>
    <row r="23" spans="1:50" x14ac:dyDescent="0.4">
      <c r="A23" s="37" t="s">
        <v>42</v>
      </c>
      <c r="B23" s="66"/>
      <c r="C23" s="55"/>
      <c r="D23" s="71"/>
      <c r="E23" s="69"/>
      <c r="F23" s="69"/>
      <c r="G23" s="69"/>
      <c r="H23" s="69"/>
      <c r="I23" s="70"/>
      <c r="J23" s="20">
        <f t="shared" si="2"/>
        <v>0</v>
      </c>
      <c r="K23" s="32">
        <f>COUNTIF(S23:AW23,"●")</f>
        <v>0</v>
      </c>
      <c r="L23" s="61">
        <f t="shared" si="4"/>
        <v>0</v>
      </c>
      <c r="M23" s="66"/>
      <c r="N23" s="32" t="str">
        <f t="shared" si="6"/>
        <v/>
      </c>
      <c r="O23" s="60"/>
      <c r="P23" s="60"/>
      <c r="Q23" s="60"/>
      <c r="R23" s="32" t="str">
        <f t="shared" si="5"/>
        <v>●</v>
      </c>
      <c r="S23" s="149"/>
      <c r="T23" s="147"/>
      <c r="U23" s="147"/>
      <c r="V23" s="147"/>
      <c r="W23" s="147"/>
      <c r="X23" s="147"/>
      <c r="Y23" s="147"/>
      <c r="Z23" s="151"/>
      <c r="AA23" s="147"/>
      <c r="AB23" s="152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8"/>
      <c r="AX23" s="21" t="str">
        <f t="shared" si="1"/>
        <v>7月</v>
      </c>
    </row>
    <row r="24" spans="1:50" x14ac:dyDescent="0.4">
      <c r="A24" s="37" t="s">
        <v>43</v>
      </c>
      <c r="B24" s="66"/>
      <c r="C24" s="84"/>
      <c r="D24" s="71"/>
      <c r="E24" s="69"/>
      <c r="F24" s="69"/>
      <c r="G24" s="69"/>
      <c r="H24" s="69"/>
      <c r="I24" s="70"/>
      <c r="J24" s="20">
        <f t="shared" si="2"/>
        <v>0</v>
      </c>
      <c r="K24" s="32">
        <f>COUNTIF(S24:AW24,"●")</f>
        <v>0</v>
      </c>
      <c r="L24" s="61">
        <f t="shared" si="4"/>
        <v>0</v>
      </c>
      <c r="M24" s="66"/>
      <c r="N24" s="32" t="str">
        <f>IF(L24&gt;=0.285,"●",IF(AND(L24&lt;0.285,M24="●"),"●",""))</f>
        <v/>
      </c>
      <c r="O24" s="60"/>
      <c r="P24" s="60"/>
      <c r="Q24" s="60"/>
      <c r="R24" s="32" t="str">
        <f t="shared" si="5"/>
        <v>●</v>
      </c>
      <c r="S24" s="149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8"/>
      <c r="AX24" s="21" t="str">
        <f t="shared" si="1"/>
        <v>8月</v>
      </c>
    </row>
    <row r="25" spans="1:50" x14ac:dyDescent="0.4">
      <c r="A25" s="37" t="s">
        <v>44</v>
      </c>
      <c r="B25" s="66"/>
      <c r="C25" s="84"/>
      <c r="D25" s="71"/>
      <c r="E25" s="69"/>
      <c r="F25" s="69"/>
      <c r="G25" s="69"/>
      <c r="H25" s="69"/>
      <c r="I25" s="70"/>
      <c r="J25" s="20">
        <f t="shared" si="2"/>
        <v>0</v>
      </c>
      <c r="K25" s="32">
        <f>COUNTIF(S25:AW25,"●")</f>
        <v>0</v>
      </c>
      <c r="L25" s="61">
        <f t="shared" si="4"/>
        <v>0</v>
      </c>
      <c r="M25" s="66"/>
      <c r="N25" s="32" t="str">
        <f t="shared" si="6"/>
        <v/>
      </c>
      <c r="O25" s="60"/>
      <c r="P25" s="60"/>
      <c r="Q25" s="60"/>
      <c r="R25" s="32" t="str">
        <f t="shared" si="5"/>
        <v>●</v>
      </c>
      <c r="S25" s="149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6"/>
      <c r="AX25" s="21" t="str">
        <f t="shared" si="1"/>
        <v>9月</v>
      </c>
    </row>
    <row r="26" spans="1:50" x14ac:dyDescent="0.4">
      <c r="A26" s="37" t="s">
        <v>45</v>
      </c>
      <c r="B26" s="66"/>
      <c r="C26" s="84"/>
      <c r="D26" s="71"/>
      <c r="E26" s="69"/>
      <c r="F26" s="69"/>
      <c r="G26" s="69"/>
      <c r="H26" s="69"/>
      <c r="I26" s="70"/>
      <c r="J26" s="20">
        <f t="shared" si="2"/>
        <v>0</v>
      </c>
      <c r="K26" s="32">
        <f t="shared" si="3"/>
        <v>0</v>
      </c>
      <c r="L26" s="61">
        <f t="shared" si="4"/>
        <v>0</v>
      </c>
      <c r="M26" s="66"/>
      <c r="N26" s="32" t="str">
        <f t="shared" si="6"/>
        <v/>
      </c>
      <c r="O26" s="60"/>
      <c r="P26" s="60"/>
      <c r="Q26" s="60"/>
      <c r="R26" s="32" t="str">
        <f t="shared" si="5"/>
        <v>●</v>
      </c>
      <c r="S26" s="149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8"/>
      <c r="AX26" s="21" t="str">
        <f t="shared" si="1"/>
        <v>10月</v>
      </c>
    </row>
    <row r="27" spans="1:50" x14ac:dyDescent="0.4">
      <c r="A27" s="37" t="s">
        <v>46</v>
      </c>
      <c r="B27" s="66"/>
      <c r="C27" s="84"/>
      <c r="D27" s="71"/>
      <c r="E27" s="69"/>
      <c r="F27" s="69"/>
      <c r="G27" s="69"/>
      <c r="H27" s="69"/>
      <c r="I27" s="70"/>
      <c r="J27" s="20">
        <f t="shared" si="2"/>
        <v>0</v>
      </c>
      <c r="K27" s="32">
        <f t="shared" si="3"/>
        <v>0</v>
      </c>
      <c r="L27" s="61">
        <f t="shared" si="4"/>
        <v>0</v>
      </c>
      <c r="M27" s="66"/>
      <c r="N27" s="32" t="str">
        <f t="shared" si="6"/>
        <v/>
      </c>
      <c r="O27" s="60"/>
      <c r="P27" s="60"/>
      <c r="Q27" s="60"/>
      <c r="R27" s="32" t="str">
        <f t="shared" si="5"/>
        <v>●</v>
      </c>
      <c r="S27" s="149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6"/>
      <c r="AX27" s="21" t="str">
        <f t="shared" si="1"/>
        <v>11月</v>
      </c>
    </row>
    <row r="28" spans="1:50" x14ac:dyDescent="0.4">
      <c r="A28" s="37" t="s">
        <v>47</v>
      </c>
      <c r="B28" s="66"/>
      <c r="C28" s="84"/>
      <c r="D28" s="71"/>
      <c r="E28" s="69"/>
      <c r="F28" s="69"/>
      <c r="G28" s="69"/>
      <c r="H28" s="69"/>
      <c r="I28" s="70"/>
      <c r="J28" s="20">
        <f t="shared" si="2"/>
        <v>0</v>
      </c>
      <c r="K28" s="32">
        <f t="shared" si="3"/>
        <v>0</v>
      </c>
      <c r="L28" s="61">
        <f t="shared" si="4"/>
        <v>0</v>
      </c>
      <c r="M28" s="66"/>
      <c r="N28" s="32" t="str">
        <f t="shared" si="6"/>
        <v/>
      </c>
      <c r="O28" s="60"/>
      <c r="P28" s="60"/>
      <c r="Q28" s="60"/>
      <c r="R28" s="32" t="str">
        <f t="shared" si="5"/>
        <v>●</v>
      </c>
      <c r="S28" s="149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8"/>
      <c r="AX28" s="21" t="str">
        <f t="shared" si="1"/>
        <v>12月</v>
      </c>
    </row>
    <row r="29" spans="1:50" x14ac:dyDescent="0.4">
      <c r="A29" s="43">
        <v>44197</v>
      </c>
      <c r="B29" s="66"/>
      <c r="C29" s="84"/>
      <c r="D29" s="71"/>
      <c r="E29" s="69"/>
      <c r="F29" s="69"/>
      <c r="G29" s="69"/>
      <c r="H29" s="69"/>
      <c r="I29" s="70"/>
      <c r="J29" s="20">
        <f t="shared" si="2"/>
        <v>0</v>
      </c>
      <c r="K29" s="32">
        <f t="shared" si="3"/>
        <v>0</v>
      </c>
      <c r="L29" s="61">
        <f t="shared" si="4"/>
        <v>0</v>
      </c>
      <c r="M29" s="66"/>
      <c r="N29" s="32" t="str">
        <f t="shared" si="6"/>
        <v/>
      </c>
      <c r="O29" s="60"/>
      <c r="P29" s="60"/>
      <c r="Q29" s="60"/>
      <c r="R29" s="32" t="str">
        <f t="shared" si="5"/>
        <v>●</v>
      </c>
      <c r="S29" s="149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8"/>
      <c r="AX29" s="21">
        <f t="shared" si="1"/>
        <v>44197</v>
      </c>
    </row>
    <row r="30" spans="1:50" x14ac:dyDescent="0.4">
      <c r="A30" s="37" t="s">
        <v>55</v>
      </c>
      <c r="B30" s="66"/>
      <c r="C30" s="55"/>
      <c r="D30" s="71"/>
      <c r="E30" s="69"/>
      <c r="F30" s="69"/>
      <c r="G30" s="69"/>
      <c r="H30" s="69"/>
      <c r="I30" s="70"/>
      <c r="J30" s="20">
        <f t="shared" si="2"/>
        <v>0</v>
      </c>
      <c r="K30" s="32">
        <f t="shared" si="3"/>
        <v>0</v>
      </c>
      <c r="L30" s="61">
        <f t="shared" si="4"/>
        <v>0</v>
      </c>
      <c r="M30" s="66"/>
      <c r="N30" s="32" t="str">
        <f t="shared" si="6"/>
        <v/>
      </c>
      <c r="O30" s="60"/>
      <c r="P30" s="60"/>
      <c r="Q30" s="60"/>
      <c r="R30" s="32" t="str">
        <f t="shared" si="5"/>
        <v>●</v>
      </c>
      <c r="S30" s="149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52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53"/>
      <c r="AV30" s="153"/>
      <c r="AW30" s="146"/>
      <c r="AX30" s="21" t="str">
        <f t="shared" si="1"/>
        <v>2月</v>
      </c>
    </row>
    <row r="31" spans="1:50" ht="14.25" thickBot="1" x14ac:dyDescent="0.45">
      <c r="A31" s="38" t="s">
        <v>56</v>
      </c>
      <c r="B31" s="72"/>
      <c r="C31" s="56"/>
      <c r="D31" s="73"/>
      <c r="E31" s="74"/>
      <c r="F31" s="74"/>
      <c r="G31" s="74"/>
      <c r="H31" s="74"/>
      <c r="I31" s="75"/>
      <c r="J31" s="89">
        <f>B31-D31-E31-F31-G31-H31-I31</f>
        <v>0</v>
      </c>
      <c r="K31" s="32">
        <f t="shared" si="3"/>
        <v>0</v>
      </c>
      <c r="L31" s="91">
        <f>IFERROR(K31/J31,0)</f>
        <v>0</v>
      </c>
      <c r="M31" s="56"/>
      <c r="N31" s="32" t="str">
        <f>IF(L31&gt;=0.285,"●",IF(AND(L31&lt;0.285,M31="●"),"●",""))</f>
        <v/>
      </c>
      <c r="O31" s="60"/>
      <c r="P31" s="60"/>
      <c r="Q31" s="60"/>
      <c r="R31" s="32" t="str">
        <f t="shared" si="5"/>
        <v>●</v>
      </c>
      <c r="S31" s="154"/>
      <c r="T31" s="155"/>
      <c r="U31" s="155"/>
      <c r="V31" s="155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55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7"/>
      <c r="AX31" s="21" t="str">
        <f t="shared" si="1"/>
        <v>3月</v>
      </c>
    </row>
    <row r="32" spans="1:50" ht="18.75" customHeight="1" thickTop="1" x14ac:dyDescent="0.4">
      <c r="A32" s="22" t="s">
        <v>48</v>
      </c>
      <c r="B32" s="76">
        <f>SUM(B20:B31)</f>
        <v>0</v>
      </c>
      <c r="C32" s="85">
        <f>SUM(C20:C31)</f>
        <v>0</v>
      </c>
      <c r="D32" s="77">
        <f t="shared" ref="D32:I32" si="7">SUM(D20:D31)</f>
        <v>0</v>
      </c>
      <c r="E32" s="78">
        <f t="shared" si="7"/>
        <v>0</v>
      </c>
      <c r="F32" s="78">
        <f t="shared" si="7"/>
        <v>0</v>
      </c>
      <c r="G32" s="78">
        <f t="shared" si="7"/>
        <v>0</v>
      </c>
      <c r="H32" s="78">
        <f t="shared" si="7"/>
        <v>0</v>
      </c>
      <c r="I32" s="79">
        <f t="shared" si="7"/>
        <v>0</v>
      </c>
      <c r="J32" s="88">
        <f t="shared" si="2"/>
        <v>0</v>
      </c>
      <c r="K32" s="76">
        <f>SUM(K21:K31)</f>
        <v>0</v>
      </c>
      <c r="L32" s="90">
        <f t="shared" si="4"/>
        <v>0</v>
      </c>
      <c r="M32" s="33"/>
      <c r="N32" s="57" t="str">
        <f>IF(COUNTA(N21:N31)=COUNTIF(N21:N31,"●"),"達成","未達成")</f>
        <v>未達成</v>
      </c>
      <c r="O32" s="33"/>
      <c r="P32" s="34"/>
      <c r="Q32" s="57"/>
      <c r="R32" s="57" t="str">
        <f>IF(COUNTA(R21:R31)=COUNTIF(R21:R31,"●"),"達成","未達成")</f>
        <v>達成</v>
      </c>
      <c r="S32" s="114" t="s">
        <v>49</v>
      </c>
      <c r="T32" s="115"/>
      <c r="U32" s="115"/>
      <c r="V32" s="115"/>
      <c r="W32" s="115"/>
      <c r="X32" s="115"/>
      <c r="Y32" s="58" t="str">
        <f>IF(AND(N32="達成",R32="達成"),"完全週休２日（土日）",IF(AND(N32="達成",L32&gt;=0.285),"月単位の週休２日","週休２日未達成"))</f>
        <v>週休２日未達成</v>
      </c>
      <c r="Z32" s="58"/>
      <c r="AA32" s="58"/>
      <c r="AB32" s="58"/>
      <c r="AC32" s="58"/>
      <c r="AD32" s="59"/>
      <c r="AE32" s="59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4"/>
    </row>
    <row r="33" spans="1:28" x14ac:dyDescent="0.4">
      <c r="A33" s="25" t="s">
        <v>59</v>
      </c>
    </row>
    <row r="34" spans="1:28" x14ac:dyDescent="0.4">
      <c r="U34" s="30"/>
      <c r="V34" s="1" t="s">
        <v>74</v>
      </c>
      <c r="AA34" s="31"/>
      <c r="AB34" s="1" t="s">
        <v>62</v>
      </c>
    </row>
  </sheetData>
  <mergeCells count="52">
    <mergeCell ref="S32:X32"/>
    <mergeCell ref="S17:AW18"/>
    <mergeCell ref="B18:B19"/>
    <mergeCell ref="C18:C19"/>
    <mergeCell ref="D18:I18"/>
    <mergeCell ref="J18:J19"/>
    <mergeCell ref="L18:L19"/>
    <mergeCell ref="M18:M19"/>
    <mergeCell ref="N18:N19"/>
    <mergeCell ref="O18:O19"/>
    <mergeCell ref="P18:P19"/>
    <mergeCell ref="A16:N16"/>
    <mergeCell ref="A17:A19"/>
    <mergeCell ref="B17:J17"/>
    <mergeCell ref="K17:K19"/>
    <mergeCell ref="L17:N17"/>
    <mergeCell ref="O17:R17"/>
    <mergeCell ref="Q18:Q19"/>
    <mergeCell ref="R18:R19"/>
    <mergeCell ref="A14:C14"/>
    <mergeCell ref="D14:F14"/>
    <mergeCell ref="H14:J14"/>
    <mergeCell ref="K14:L14"/>
    <mergeCell ref="A15:C15"/>
    <mergeCell ref="D15:F15"/>
    <mergeCell ref="H15:J15"/>
    <mergeCell ref="K15:L15"/>
    <mergeCell ref="A12:C12"/>
    <mergeCell ref="D12:F12"/>
    <mergeCell ref="H12:J12"/>
    <mergeCell ref="K12:L12"/>
    <mergeCell ref="A13:C13"/>
    <mergeCell ref="D13:F13"/>
    <mergeCell ref="H13:J13"/>
    <mergeCell ref="K13:L13"/>
    <mergeCell ref="A10:C10"/>
    <mergeCell ref="D10:F10"/>
    <mergeCell ref="H10:J10"/>
    <mergeCell ref="K10:L10"/>
    <mergeCell ref="A11:C11"/>
    <mergeCell ref="D11:F11"/>
    <mergeCell ref="H11:J11"/>
    <mergeCell ref="K11:L11"/>
    <mergeCell ref="A3:AW3"/>
    <mergeCell ref="B5:J5"/>
    <mergeCell ref="B6:J6"/>
    <mergeCell ref="A8:C8"/>
    <mergeCell ref="D8:F8"/>
    <mergeCell ref="G8:H9"/>
    <mergeCell ref="I8:J9"/>
    <mergeCell ref="A9:C9"/>
    <mergeCell ref="D9:F9"/>
  </mergeCells>
  <phoneticPr fontId="1"/>
  <pageMargins left="0.39370078740157483" right="0.23622047244094491" top="0.86614173228346458" bottom="0.6692913385826772" header="0" footer="0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38B-4963-4BAB-9B90-458D010CFAD3}">
  <sheetPr>
    <pageSetUpPr fitToPage="1"/>
  </sheetPr>
  <dimension ref="A2:AX34"/>
  <sheetViews>
    <sheetView showGridLines="0" tabSelected="1" zoomScaleNormal="100" zoomScaleSheetLayoutView="100" workbookViewId="0"/>
  </sheetViews>
  <sheetFormatPr defaultRowHeight="13.5" x14ac:dyDescent="0.4"/>
  <cols>
    <col min="1" max="1" width="9.5" style="1" customWidth="1"/>
    <col min="2" max="5" width="5.5" style="1" customWidth="1"/>
    <col min="6" max="6" width="7" style="1" bestFit="1" customWidth="1"/>
    <col min="7" max="18" width="5.5" style="1" customWidth="1"/>
    <col min="19" max="49" width="2.25" style="1" customWidth="1"/>
    <col min="50" max="50" width="10.25" style="1" bestFit="1" customWidth="1"/>
    <col min="51" max="16384" width="9" style="1"/>
  </cols>
  <sheetData>
    <row r="2" spans="1:49" ht="18.75" x14ac:dyDescent="0.4">
      <c r="A2" s="35" t="s">
        <v>50</v>
      </c>
      <c r="B2" s="36" t="s">
        <v>66</v>
      </c>
      <c r="K2" s="2"/>
      <c r="L2" s="2"/>
      <c r="M2" s="2"/>
      <c r="N2" s="2"/>
      <c r="O2" s="2"/>
      <c r="P2" s="2"/>
      <c r="Q2" s="2"/>
      <c r="R2" s="2"/>
      <c r="AW2" s="26" t="s">
        <v>65</v>
      </c>
    </row>
    <row r="3" spans="1:49" ht="24" customHeight="1" x14ac:dyDescent="0.4">
      <c r="A3" s="108" t="s">
        <v>58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</row>
    <row r="5" spans="1:49" ht="17.25" customHeight="1" thickBot="1" x14ac:dyDescent="0.45">
      <c r="A5" s="19" t="s">
        <v>76</v>
      </c>
      <c r="B5" s="109" t="s">
        <v>51</v>
      </c>
      <c r="C5" s="110"/>
      <c r="D5" s="110"/>
      <c r="E5" s="110"/>
      <c r="F5" s="110"/>
      <c r="G5" s="110"/>
      <c r="H5" s="110"/>
      <c r="I5" s="110"/>
      <c r="J5" s="111"/>
      <c r="V5" s="3"/>
    </row>
    <row r="6" spans="1:49" ht="17.25" customHeight="1" x14ac:dyDescent="0.4">
      <c r="A6" s="19" t="s">
        <v>0</v>
      </c>
      <c r="B6" s="109" t="s">
        <v>67</v>
      </c>
      <c r="C6" s="110"/>
      <c r="D6" s="110"/>
      <c r="E6" s="110"/>
      <c r="F6" s="110"/>
      <c r="G6" s="110"/>
      <c r="H6" s="110"/>
      <c r="I6" s="110"/>
      <c r="J6" s="111"/>
      <c r="U6" s="6" t="s">
        <v>60</v>
      </c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9"/>
    </row>
    <row r="7" spans="1:49" x14ac:dyDescent="0.4">
      <c r="B7" s="4"/>
      <c r="D7" s="4"/>
      <c r="E7" s="4"/>
      <c r="J7" s="3"/>
      <c r="U7" s="10"/>
      <c r="V7" s="28" t="s">
        <v>83</v>
      </c>
      <c r="AW7" s="11"/>
    </row>
    <row r="8" spans="1:49" ht="17.25" customHeight="1" x14ac:dyDescent="0.4">
      <c r="A8" s="137" t="s">
        <v>1</v>
      </c>
      <c r="B8" s="138"/>
      <c r="C8" s="139"/>
      <c r="D8" s="95">
        <v>43971</v>
      </c>
      <c r="E8" s="96"/>
      <c r="F8" s="96"/>
      <c r="G8" s="104" t="s">
        <v>68</v>
      </c>
      <c r="H8" s="105"/>
      <c r="I8" s="140">
        <f>IF(D10="","",1+D9-D8)</f>
        <v>300</v>
      </c>
      <c r="J8" s="141"/>
      <c r="K8" s="27"/>
      <c r="L8" s="27"/>
      <c r="M8" s="27"/>
      <c r="N8" s="27"/>
      <c r="O8" s="27"/>
      <c r="P8" s="27"/>
      <c r="Q8" s="27"/>
      <c r="R8" s="27"/>
      <c r="U8" s="10"/>
      <c r="V8" s="28" t="s">
        <v>84</v>
      </c>
      <c r="AW8" s="11"/>
    </row>
    <row r="9" spans="1:49" ht="17.25" customHeight="1" thickBot="1" x14ac:dyDescent="0.45">
      <c r="A9" s="137" t="s">
        <v>57</v>
      </c>
      <c r="B9" s="138"/>
      <c r="C9" s="139"/>
      <c r="D9" s="95">
        <v>44270</v>
      </c>
      <c r="E9" s="96"/>
      <c r="F9" s="96"/>
      <c r="G9" s="106"/>
      <c r="H9" s="107"/>
      <c r="I9" s="142"/>
      <c r="J9" s="143"/>
      <c r="K9" s="27"/>
      <c r="L9" s="27"/>
      <c r="M9" s="27"/>
      <c r="N9" s="27"/>
      <c r="O9" s="27"/>
      <c r="P9" s="27"/>
      <c r="Q9" s="27"/>
      <c r="R9" s="27"/>
      <c r="U9" s="12"/>
      <c r="V9" s="29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</row>
    <row r="10" spans="1:49" ht="17.25" customHeight="1" x14ac:dyDescent="0.4">
      <c r="A10" s="137" t="s">
        <v>69</v>
      </c>
      <c r="B10" s="138"/>
      <c r="C10" s="139"/>
      <c r="D10" s="95">
        <v>44056</v>
      </c>
      <c r="E10" s="96"/>
      <c r="F10" s="96"/>
      <c r="G10" s="5" t="s">
        <v>3</v>
      </c>
      <c r="H10" s="96">
        <v>44058</v>
      </c>
      <c r="I10" s="96"/>
      <c r="J10" s="96"/>
      <c r="K10" s="112">
        <f t="shared" ref="K10:K15" si="0">IF(D10="","",1+H10-D10)</f>
        <v>3</v>
      </c>
      <c r="L10" s="113"/>
      <c r="M10" s="87"/>
      <c r="O10" s="53"/>
      <c r="P10" s="53"/>
      <c r="Q10" s="53"/>
      <c r="R10" s="53"/>
      <c r="U10" s="8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49" ht="17.25" customHeight="1" x14ac:dyDescent="0.4">
      <c r="A11" s="137" t="s">
        <v>9</v>
      </c>
      <c r="B11" s="138"/>
      <c r="C11" s="139"/>
      <c r="D11" s="95">
        <v>44194</v>
      </c>
      <c r="E11" s="96"/>
      <c r="F11" s="96"/>
      <c r="G11" s="5" t="s">
        <v>3</v>
      </c>
      <c r="H11" s="96">
        <v>44199</v>
      </c>
      <c r="I11" s="96"/>
      <c r="J11" s="96"/>
      <c r="K11" s="112">
        <f t="shared" si="0"/>
        <v>6</v>
      </c>
      <c r="L11" s="113"/>
      <c r="M11" s="87"/>
      <c r="O11" s="53"/>
      <c r="P11" s="53"/>
      <c r="Q11" s="53"/>
      <c r="R11" s="53"/>
      <c r="V11" s="28"/>
    </row>
    <row r="12" spans="1:49" ht="17.25" customHeight="1" x14ac:dyDescent="0.4">
      <c r="A12" s="137" t="s">
        <v>70</v>
      </c>
      <c r="B12" s="138"/>
      <c r="C12" s="139"/>
      <c r="D12" s="95"/>
      <c r="E12" s="96"/>
      <c r="F12" s="96"/>
      <c r="G12" s="5"/>
      <c r="H12" s="96"/>
      <c r="I12" s="96"/>
      <c r="J12" s="96"/>
      <c r="K12" s="112" t="str">
        <f t="shared" si="0"/>
        <v/>
      </c>
      <c r="L12" s="113"/>
      <c r="M12" s="87"/>
      <c r="O12" s="53"/>
      <c r="P12" s="53"/>
      <c r="Q12" s="53"/>
      <c r="R12" s="53"/>
      <c r="V12" s="28"/>
    </row>
    <row r="13" spans="1:49" ht="17.25" customHeight="1" x14ac:dyDescent="0.4">
      <c r="A13" s="137" t="s">
        <v>4</v>
      </c>
      <c r="B13" s="138"/>
      <c r="C13" s="139"/>
      <c r="D13" s="95"/>
      <c r="E13" s="96"/>
      <c r="F13" s="96"/>
      <c r="G13" s="5"/>
      <c r="H13" s="96"/>
      <c r="I13" s="96"/>
      <c r="J13" s="96"/>
      <c r="K13" s="112" t="str">
        <f t="shared" si="0"/>
        <v/>
      </c>
      <c r="L13" s="113"/>
      <c r="M13" s="87"/>
      <c r="O13" s="53"/>
      <c r="P13" s="53"/>
      <c r="Q13" s="53"/>
      <c r="R13" s="53"/>
      <c r="V13" s="28"/>
    </row>
    <row r="14" spans="1:49" ht="17.25" customHeight="1" x14ac:dyDescent="0.4">
      <c r="A14" s="137" t="s">
        <v>72</v>
      </c>
      <c r="B14" s="138"/>
      <c r="C14" s="139"/>
      <c r="D14" s="95"/>
      <c r="E14" s="96"/>
      <c r="F14" s="96"/>
      <c r="G14" s="5"/>
      <c r="H14" s="96"/>
      <c r="I14" s="96"/>
      <c r="J14" s="96"/>
      <c r="K14" s="112" t="str">
        <f t="shared" si="0"/>
        <v/>
      </c>
      <c r="L14" s="113"/>
      <c r="M14" s="87"/>
      <c r="O14" s="53"/>
      <c r="P14" s="53"/>
      <c r="Q14" s="53"/>
      <c r="R14" s="53"/>
      <c r="V14" s="3"/>
    </row>
    <row r="15" spans="1:49" ht="17.25" customHeight="1" x14ac:dyDescent="0.4">
      <c r="A15" s="92" t="s">
        <v>88</v>
      </c>
      <c r="B15" s="93"/>
      <c r="C15" s="94"/>
      <c r="D15" s="95"/>
      <c r="E15" s="96"/>
      <c r="F15" s="96"/>
      <c r="G15" s="5"/>
      <c r="H15" s="96"/>
      <c r="I15" s="96"/>
      <c r="J15" s="96"/>
      <c r="K15" s="112" t="str">
        <f t="shared" si="0"/>
        <v/>
      </c>
      <c r="L15" s="113"/>
      <c r="M15" s="87"/>
      <c r="O15" s="53"/>
      <c r="P15" s="53"/>
      <c r="Q15" s="53"/>
      <c r="R15" s="53"/>
      <c r="V15" s="3"/>
    </row>
    <row r="16" spans="1:49" x14ac:dyDescent="0.4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50"/>
      <c r="P16" s="50"/>
      <c r="Q16" s="50"/>
      <c r="R16" s="50"/>
    </row>
    <row r="17" spans="1:50" s="15" customFormat="1" ht="13.5" customHeight="1" x14ac:dyDescent="0.4">
      <c r="A17" s="98"/>
      <c r="B17" s="116" t="s">
        <v>5</v>
      </c>
      <c r="C17" s="117"/>
      <c r="D17" s="117"/>
      <c r="E17" s="117"/>
      <c r="F17" s="117"/>
      <c r="G17" s="117"/>
      <c r="H17" s="117"/>
      <c r="I17" s="117"/>
      <c r="J17" s="118"/>
      <c r="K17" s="128" t="s">
        <v>86</v>
      </c>
      <c r="L17" s="125" t="s">
        <v>85</v>
      </c>
      <c r="M17" s="126"/>
      <c r="N17" s="127"/>
      <c r="O17" s="125" t="s">
        <v>75</v>
      </c>
      <c r="P17" s="126"/>
      <c r="Q17" s="126"/>
      <c r="R17" s="127"/>
      <c r="S17" s="101" t="s">
        <v>7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3"/>
    </row>
    <row r="18" spans="1:50" s="15" customFormat="1" ht="13.5" customHeight="1" x14ac:dyDescent="0.4">
      <c r="A18" s="99"/>
      <c r="B18" s="119" t="s">
        <v>73</v>
      </c>
      <c r="C18" s="128" t="s">
        <v>79</v>
      </c>
      <c r="D18" s="130" t="s">
        <v>8</v>
      </c>
      <c r="E18" s="131"/>
      <c r="F18" s="131"/>
      <c r="G18" s="131"/>
      <c r="H18" s="131"/>
      <c r="I18" s="132"/>
      <c r="J18" s="135"/>
      <c r="K18" s="133"/>
      <c r="L18" s="119" t="s">
        <v>6</v>
      </c>
      <c r="M18" s="119" t="s">
        <v>63</v>
      </c>
      <c r="N18" s="119" t="s">
        <v>64</v>
      </c>
      <c r="O18" s="124" t="s">
        <v>87</v>
      </c>
      <c r="P18" s="124" t="s">
        <v>77</v>
      </c>
      <c r="Q18" s="124" t="s">
        <v>78</v>
      </c>
      <c r="R18" s="124" t="s">
        <v>75</v>
      </c>
      <c r="S18" s="121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3"/>
    </row>
    <row r="19" spans="1:50" s="15" customFormat="1" ht="26.25" customHeight="1" x14ac:dyDescent="0.4">
      <c r="A19" s="100"/>
      <c r="B19" s="120"/>
      <c r="C19" s="129"/>
      <c r="D19" s="86" t="s">
        <v>2</v>
      </c>
      <c r="E19" s="54" t="s">
        <v>9</v>
      </c>
      <c r="F19" s="54" t="s">
        <v>71</v>
      </c>
      <c r="G19" s="54" t="s">
        <v>81</v>
      </c>
      <c r="H19" s="54" t="s">
        <v>82</v>
      </c>
      <c r="I19" s="54" t="s">
        <v>80</v>
      </c>
      <c r="J19" s="136"/>
      <c r="K19" s="134"/>
      <c r="L19" s="120"/>
      <c r="M19" s="120"/>
      <c r="N19" s="120"/>
      <c r="O19" s="120"/>
      <c r="P19" s="120"/>
      <c r="Q19" s="120"/>
      <c r="R19" s="120"/>
      <c r="S19" s="16" t="s">
        <v>10</v>
      </c>
      <c r="T19" s="17" t="s">
        <v>11</v>
      </c>
      <c r="U19" s="17" t="s">
        <v>12</v>
      </c>
      <c r="V19" s="17" t="s">
        <v>13</v>
      </c>
      <c r="W19" s="17" t="s">
        <v>14</v>
      </c>
      <c r="X19" s="17" t="s">
        <v>15</v>
      </c>
      <c r="Y19" s="17" t="s">
        <v>16</v>
      </c>
      <c r="Z19" s="17" t="s">
        <v>17</v>
      </c>
      <c r="AA19" s="17" t="s">
        <v>18</v>
      </c>
      <c r="AB19" s="17" t="s">
        <v>19</v>
      </c>
      <c r="AC19" s="17" t="s">
        <v>20</v>
      </c>
      <c r="AD19" s="17" t="s">
        <v>21</v>
      </c>
      <c r="AE19" s="17" t="s">
        <v>22</v>
      </c>
      <c r="AF19" s="17" t="s">
        <v>23</v>
      </c>
      <c r="AG19" s="17" t="s">
        <v>24</v>
      </c>
      <c r="AH19" s="17" t="s">
        <v>25</v>
      </c>
      <c r="AI19" s="17" t="s">
        <v>26</v>
      </c>
      <c r="AJ19" s="17" t="s">
        <v>27</v>
      </c>
      <c r="AK19" s="17" t="s">
        <v>28</v>
      </c>
      <c r="AL19" s="17" t="s">
        <v>29</v>
      </c>
      <c r="AM19" s="17" t="s">
        <v>30</v>
      </c>
      <c r="AN19" s="17" t="s">
        <v>31</v>
      </c>
      <c r="AO19" s="17" t="s">
        <v>32</v>
      </c>
      <c r="AP19" s="17" t="s">
        <v>33</v>
      </c>
      <c r="AQ19" s="17" t="s">
        <v>34</v>
      </c>
      <c r="AR19" s="17" t="s">
        <v>35</v>
      </c>
      <c r="AS19" s="17" t="s">
        <v>36</v>
      </c>
      <c r="AT19" s="17" t="s">
        <v>37</v>
      </c>
      <c r="AU19" s="17" t="s">
        <v>38</v>
      </c>
      <c r="AV19" s="17" t="s">
        <v>39</v>
      </c>
      <c r="AW19" s="18" t="s">
        <v>40</v>
      </c>
    </row>
    <row r="20" spans="1:50" x14ac:dyDescent="0.4">
      <c r="A20" s="43">
        <v>43922</v>
      </c>
      <c r="B20" s="66"/>
      <c r="C20" s="39"/>
      <c r="D20" s="67"/>
      <c r="E20" s="68"/>
      <c r="F20" s="68"/>
      <c r="G20" s="68"/>
      <c r="H20" s="69"/>
      <c r="I20" s="70"/>
      <c r="J20" s="20">
        <f>B20-D20-E20-F20-G20-H20-I20</f>
        <v>0</v>
      </c>
      <c r="K20" s="32">
        <f>COUNTIF(S20:AW20,"●")</f>
        <v>0</v>
      </c>
      <c r="L20" s="61">
        <f>IFERROR(K20/J20,0)</f>
        <v>0</v>
      </c>
      <c r="M20" s="55"/>
      <c r="N20" s="32" t="str">
        <f>IF(L20&gt;=0.285,"●",IF(AND(L20&lt;0.285,M20="●"),"●",""))</f>
        <v/>
      </c>
      <c r="O20" s="60"/>
      <c r="P20" s="60"/>
      <c r="Q20" s="60"/>
      <c r="R20" s="60"/>
      <c r="S20" s="62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44"/>
      <c r="AX20" s="21">
        <f t="shared" ref="AX20:AX31" si="1">A20</f>
        <v>43922</v>
      </c>
    </row>
    <row r="21" spans="1:50" x14ac:dyDescent="0.4">
      <c r="A21" s="37" t="s">
        <v>52</v>
      </c>
      <c r="B21" s="66">
        <v>12</v>
      </c>
      <c r="C21" s="55">
        <v>4</v>
      </c>
      <c r="D21" s="71"/>
      <c r="E21" s="69"/>
      <c r="F21" s="69"/>
      <c r="G21" s="69"/>
      <c r="H21" s="69"/>
      <c r="I21" s="70"/>
      <c r="J21" s="20">
        <f t="shared" ref="J21:J32" si="2">B21-D21-E21-F21-G21-H21-I21</f>
        <v>12</v>
      </c>
      <c r="K21" s="32">
        <f t="shared" ref="K21:K31" si="3">COUNTIF(S21:AW21,"●")</f>
        <v>4</v>
      </c>
      <c r="L21" s="61">
        <f t="shared" ref="L21:L32" si="4">IFERROR(K21/J21,0)</f>
        <v>0.33333333333333331</v>
      </c>
      <c r="M21" s="55" t="s">
        <v>61</v>
      </c>
      <c r="N21" s="32" t="str">
        <f>IF(L21&gt;=0.285,"●",IF(AND(L21&lt;0.285,M21="●"),"●",""))</f>
        <v>●</v>
      </c>
      <c r="O21" s="60">
        <v>4</v>
      </c>
      <c r="P21" s="60">
        <v>4</v>
      </c>
      <c r="Q21" s="60">
        <v>0</v>
      </c>
      <c r="R21" s="32" t="str">
        <f t="shared" ref="R21:R31" si="5">IF(O21=(P21+Q21),"●","")</f>
        <v>●</v>
      </c>
      <c r="S21" s="62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41"/>
      <c r="AM21" s="41"/>
      <c r="AN21" s="41"/>
      <c r="AO21" s="81" t="s">
        <v>54</v>
      </c>
      <c r="AP21" s="80" t="s">
        <v>54</v>
      </c>
      <c r="AQ21" s="41"/>
      <c r="AR21" s="41"/>
      <c r="AS21" s="41"/>
      <c r="AT21" s="41"/>
      <c r="AU21" s="41"/>
      <c r="AV21" s="45" t="s">
        <v>54</v>
      </c>
      <c r="AW21" s="46" t="s">
        <v>54</v>
      </c>
      <c r="AX21" s="21" t="str">
        <f t="shared" si="1"/>
        <v>5月</v>
      </c>
    </row>
    <row r="22" spans="1:50" x14ac:dyDescent="0.4">
      <c r="A22" s="37" t="s">
        <v>41</v>
      </c>
      <c r="B22" s="66">
        <v>30</v>
      </c>
      <c r="C22" s="55">
        <v>8</v>
      </c>
      <c r="D22" s="71"/>
      <c r="E22" s="69"/>
      <c r="F22" s="69"/>
      <c r="G22" s="69"/>
      <c r="H22" s="69"/>
      <c r="I22" s="70"/>
      <c r="J22" s="20">
        <f t="shared" si="2"/>
        <v>30</v>
      </c>
      <c r="K22" s="32">
        <f>COUNTIF(S22:AW22,"●")</f>
        <v>8</v>
      </c>
      <c r="L22" s="61">
        <f t="shared" si="4"/>
        <v>0.26666666666666666</v>
      </c>
      <c r="M22" s="55" t="s">
        <v>61</v>
      </c>
      <c r="N22" s="32" t="str">
        <f t="shared" ref="N22:N30" si="6">IF(L22&gt;=0.285,"●",IF(AND(L22&lt;0.285,M22="●"),"●",""))</f>
        <v>●</v>
      </c>
      <c r="O22" s="60">
        <v>8</v>
      </c>
      <c r="P22" s="60">
        <v>8</v>
      </c>
      <c r="Q22" s="60">
        <v>0</v>
      </c>
      <c r="R22" s="32" t="str">
        <f t="shared" si="5"/>
        <v>●</v>
      </c>
      <c r="S22" s="40"/>
      <c r="T22" s="41"/>
      <c r="U22" s="41"/>
      <c r="V22" s="41"/>
      <c r="W22" s="41"/>
      <c r="X22" s="45" t="s">
        <v>54</v>
      </c>
      <c r="Y22" s="45" t="s">
        <v>54</v>
      </c>
      <c r="Z22" s="41"/>
      <c r="AA22" s="41"/>
      <c r="AB22" s="41"/>
      <c r="AC22" s="41"/>
      <c r="AD22" s="41"/>
      <c r="AE22" s="45" t="s">
        <v>54</v>
      </c>
      <c r="AF22" s="45" t="s">
        <v>54</v>
      </c>
      <c r="AG22" s="41"/>
      <c r="AH22" s="41"/>
      <c r="AI22" s="41"/>
      <c r="AJ22" s="41"/>
      <c r="AK22" s="41"/>
      <c r="AL22" s="45" t="s">
        <v>54</v>
      </c>
      <c r="AM22" s="45" t="s">
        <v>54</v>
      </c>
      <c r="AN22" s="41"/>
      <c r="AO22" s="41"/>
      <c r="AP22" s="41"/>
      <c r="AQ22" s="41"/>
      <c r="AR22" s="41"/>
      <c r="AS22" s="45" t="s">
        <v>54</v>
      </c>
      <c r="AT22" s="45" t="s">
        <v>54</v>
      </c>
      <c r="AU22" s="41"/>
      <c r="AV22" s="41"/>
      <c r="AW22" s="47"/>
      <c r="AX22" s="21" t="str">
        <f t="shared" si="1"/>
        <v>6月</v>
      </c>
    </row>
    <row r="23" spans="1:50" x14ac:dyDescent="0.4">
      <c r="A23" s="37" t="s">
        <v>42</v>
      </c>
      <c r="B23" s="66">
        <v>31</v>
      </c>
      <c r="C23" s="55">
        <v>8</v>
      </c>
      <c r="D23" s="71"/>
      <c r="E23" s="69"/>
      <c r="F23" s="69"/>
      <c r="G23" s="69"/>
      <c r="H23" s="69"/>
      <c r="I23" s="70">
        <v>4</v>
      </c>
      <c r="J23" s="20">
        <f t="shared" si="2"/>
        <v>27</v>
      </c>
      <c r="K23" s="32">
        <f>COUNTIF(S23:AW23,"●")</f>
        <v>8</v>
      </c>
      <c r="L23" s="61">
        <f t="shared" si="4"/>
        <v>0.29629629629629628</v>
      </c>
      <c r="M23" s="66"/>
      <c r="N23" s="32" t="str">
        <f t="shared" si="6"/>
        <v>●</v>
      </c>
      <c r="O23" s="60">
        <v>8</v>
      </c>
      <c r="P23" s="60">
        <v>6</v>
      </c>
      <c r="Q23" s="60">
        <v>2</v>
      </c>
      <c r="R23" s="32" t="str">
        <f t="shared" si="5"/>
        <v>●</v>
      </c>
      <c r="S23" s="40"/>
      <c r="T23" s="41"/>
      <c r="U23" s="41"/>
      <c r="V23" s="45" t="s">
        <v>54</v>
      </c>
      <c r="W23" s="45" t="s">
        <v>54</v>
      </c>
      <c r="X23" s="41"/>
      <c r="Y23" s="41"/>
      <c r="Z23" s="82"/>
      <c r="AA23" s="41" t="s">
        <v>53</v>
      </c>
      <c r="AB23" s="83" t="s">
        <v>53</v>
      </c>
      <c r="AC23" s="45" t="s">
        <v>53</v>
      </c>
      <c r="AD23" s="45" t="s">
        <v>53</v>
      </c>
      <c r="AE23" s="41"/>
      <c r="AF23" s="41"/>
      <c r="AG23" s="41"/>
      <c r="AH23" s="41" t="s">
        <v>54</v>
      </c>
      <c r="AI23" s="41" t="s">
        <v>54</v>
      </c>
      <c r="AJ23" s="45" t="s">
        <v>54</v>
      </c>
      <c r="AK23" s="45" t="s">
        <v>54</v>
      </c>
      <c r="AL23" s="41"/>
      <c r="AM23" s="41"/>
      <c r="AN23" s="41"/>
      <c r="AO23" s="41"/>
      <c r="AP23" s="41"/>
      <c r="AQ23" s="45" t="s">
        <v>54</v>
      </c>
      <c r="AR23" s="45" t="s">
        <v>54</v>
      </c>
      <c r="AS23" s="41"/>
      <c r="AT23" s="41"/>
      <c r="AU23" s="41"/>
      <c r="AV23" s="41"/>
      <c r="AW23" s="42"/>
      <c r="AX23" s="21" t="str">
        <f t="shared" si="1"/>
        <v>7月</v>
      </c>
    </row>
    <row r="24" spans="1:50" x14ac:dyDescent="0.4">
      <c r="A24" s="37" t="s">
        <v>43</v>
      </c>
      <c r="B24" s="66">
        <v>31</v>
      </c>
      <c r="C24" s="84">
        <v>10</v>
      </c>
      <c r="D24" s="71">
        <v>3</v>
      </c>
      <c r="E24" s="69"/>
      <c r="F24" s="69"/>
      <c r="G24" s="69"/>
      <c r="H24" s="69"/>
      <c r="I24" s="70"/>
      <c r="J24" s="20">
        <f t="shared" si="2"/>
        <v>28</v>
      </c>
      <c r="K24" s="32">
        <f>COUNTIF(S24:AW24,"●")</f>
        <v>11</v>
      </c>
      <c r="L24" s="61">
        <f t="shared" si="4"/>
        <v>0.39285714285714285</v>
      </c>
      <c r="M24" s="66"/>
      <c r="N24" s="32" t="str">
        <f>IF(L24&gt;=0.285,"●",IF(AND(L24&lt;0.285,M24="●"),"●",""))</f>
        <v>●</v>
      </c>
      <c r="O24" s="60">
        <v>10</v>
      </c>
      <c r="P24" s="60">
        <v>10</v>
      </c>
      <c r="Q24" s="60">
        <v>0</v>
      </c>
      <c r="R24" s="32" t="str">
        <f t="shared" si="5"/>
        <v>●</v>
      </c>
      <c r="S24" s="48" t="s">
        <v>54</v>
      </c>
      <c r="T24" s="45" t="s">
        <v>61</v>
      </c>
      <c r="U24" s="41"/>
      <c r="V24" s="41"/>
      <c r="W24" s="41"/>
      <c r="X24" s="41"/>
      <c r="Y24" s="41"/>
      <c r="Z24" s="45" t="s">
        <v>54</v>
      </c>
      <c r="AA24" s="45" t="s">
        <v>54</v>
      </c>
      <c r="AB24" s="41"/>
      <c r="AC24" s="41"/>
      <c r="AD24" s="41" t="s">
        <v>53</v>
      </c>
      <c r="AE24" s="41" t="s">
        <v>53</v>
      </c>
      <c r="AF24" s="41" t="s">
        <v>53</v>
      </c>
      <c r="AG24" s="45" t="s">
        <v>54</v>
      </c>
      <c r="AH24" s="45" t="s">
        <v>54</v>
      </c>
      <c r="AI24" s="41" t="s">
        <v>54</v>
      </c>
      <c r="AJ24" s="41"/>
      <c r="AK24" s="41"/>
      <c r="AL24" s="41"/>
      <c r="AM24" s="41"/>
      <c r="AN24" s="45" t="s">
        <v>54</v>
      </c>
      <c r="AO24" s="45" t="s">
        <v>54</v>
      </c>
      <c r="AP24" s="41"/>
      <c r="AQ24" s="41"/>
      <c r="AR24" s="41"/>
      <c r="AS24" s="41"/>
      <c r="AT24" s="41"/>
      <c r="AU24" s="45" t="s">
        <v>54</v>
      </c>
      <c r="AV24" s="45" t="s">
        <v>54</v>
      </c>
      <c r="AW24" s="42"/>
      <c r="AX24" s="21" t="str">
        <f t="shared" si="1"/>
        <v>8月</v>
      </c>
    </row>
    <row r="25" spans="1:50" x14ac:dyDescent="0.4">
      <c r="A25" s="37" t="s">
        <v>44</v>
      </c>
      <c r="B25" s="66">
        <v>30</v>
      </c>
      <c r="C25" s="84">
        <v>8</v>
      </c>
      <c r="D25" s="71"/>
      <c r="E25" s="69"/>
      <c r="F25" s="69"/>
      <c r="G25" s="69"/>
      <c r="H25" s="69"/>
      <c r="I25" s="70"/>
      <c r="J25" s="20">
        <f t="shared" si="2"/>
        <v>30</v>
      </c>
      <c r="K25" s="32">
        <f>COUNTIF(S25:AW25,"●")</f>
        <v>10</v>
      </c>
      <c r="L25" s="61">
        <f t="shared" si="4"/>
        <v>0.33333333333333331</v>
      </c>
      <c r="M25" s="66"/>
      <c r="N25" s="32" t="str">
        <f t="shared" si="6"/>
        <v>●</v>
      </c>
      <c r="O25" s="60">
        <v>8</v>
      </c>
      <c r="P25" s="60">
        <v>8</v>
      </c>
      <c r="Q25" s="60">
        <v>0</v>
      </c>
      <c r="R25" s="32" t="str">
        <f t="shared" si="5"/>
        <v>●</v>
      </c>
      <c r="S25" s="40"/>
      <c r="T25" s="41"/>
      <c r="U25" s="41"/>
      <c r="V25" s="41"/>
      <c r="W25" s="45" t="s">
        <v>54</v>
      </c>
      <c r="X25" s="45" t="s">
        <v>54</v>
      </c>
      <c r="Y25" s="41"/>
      <c r="Z25" s="41"/>
      <c r="AA25" s="41"/>
      <c r="AB25" s="41"/>
      <c r="AC25" s="41"/>
      <c r="AD25" s="45" t="s">
        <v>54</v>
      </c>
      <c r="AE25" s="45" t="s">
        <v>54</v>
      </c>
      <c r="AF25" s="41"/>
      <c r="AG25" s="41"/>
      <c r="AH25" s="41"/>
      <c r="AI25" s="41"/>
      <c r="AJ25" s="41"/>
      <c r="AK25" s="45" t="s">
        <v>54</v>
      </c>
      <c r="AL25" s="45" t="s">
        <v>54</v>
      </c>
      <c r="AM25" s="41" t="s">
        <v>54</v>
      </c>
      <c r="AN25" s="41" t="s">
        <v>54</v>
      </c>
      <c r="AO25" s="41"/>
      <c r="AP25" s="41"/>
      <c r="AQ25" s="41"/>
      <c r="AR25" s="45" t="s">
        <v>54</v>
      </c>
      <c r="AS25" s="45" t="s">
        <v>54</v>
      </c>
      <c r="AT25" s="41"/>
      <c r="AU25" s="41"/>
      <c r="AV25" s="41"/>
      <c r="AW25" s="44"/>
      <c r="AX25" s="21" t="str">
        <f t="shared" si="1"/>
        <v>9月</v>
      </c>
    </row>
    <row r="26" spans="1:50" x14ac:dyDescent="0.4">
      <c r="A26" s="37" t="s">
        <v>45</v>
      </c>
      <c r="B26" s="66">
        <v>31</v>
      </c>
      <c r="C26" s="84">
        <v>9</v>
      </c>
      <c r="D26" s="71"/>
      <c r="E26" s="69"/>
      <c r="F26" s="69"/>
      <c r="G26" s="69"/>
      <c r="H26" s="69"/>
      <c r="I26" s="70"/>
      <c r="J26" s="20">
        <f t="shared" si="2"/>
        <v>31</v>
      </c>
      <c r="K26" s="32">
        <f t="shared" si="3"/>
        <v>9</v>
      </c>
      <c r="L26" s="61">
        <f t="shared" si="4"/>
        <v>0.29032258064516131</v>
      </c>
      <c r="M26" s="66"/>
      <c r="N26" s="32" t="str">
        <f t="shared" si="6"/>
        <v>●</v>
      </c>
      <c r="O26" s="60">
        <v>9</v>
      </c>
      <c r="P26" s="60">
        <v>9</v>
      </c>
      <c r="Q26" s="60">
        <v>0</v>
      </c>
      <c r="R26" s="32" t="str">
        <f t="shared" si="5"/>
        <v>●</v>
      </c>
      <c r="S26" s="40"/>
      <c r="T26" s="41"/>
      <c r="U26" s="45" t="s">
        <v>54</v>
      </c>
      <c r="V26" s="45" t="s">
        <v>54</v>
      </c>
      <c r="W26" s="41"/>
      <c r="X26" s="41"/>
      <c r="Y26" s="41"/>
      <c r="Z26" s="41"/>
      <c r="AA26" s="41"/>
      <c r="AB26" s="45" t="s">
        <v>54</v>
      </c>
      <c r="AC26" s="45" t="s">
        <v>54</v>
      </c>
      <c r="AD26" s="41"/>
      <c r="AE26" s="41"/>
      <c r="AF26" s="41"/>
      <c r="AG26" s="41"/>
      <c r="AH26" s="41"/>
      <c r="AI26" s="45" t="s">
        <v>54</v>
      </c>
      <c r="AJ26" s="45" t="s">
        <v>54</v>
      </c>
      <c r="AK26" s="41"/>
      <c r="AL26" s="41"/>
      <c r="AM26" s="41"/>
      <c r="AN26" s="41"/>
      <c r="AO26" s="41"/>
      <c r="AP26" s="45" t="s">
        <v>54</v>
      </c>
      <c r="AQ26" s="45" t="s">
        <v>54</v>
      </c>
      <c r="AR26" s="41"/>
      <c r="AS26" s="41"/>
      <c r="AT26" s="41"/>
      <c r="AU26" s="41"/>
      <c r="AV26" s="41"/>
      <c r="AW26" s="46" t="s">
        <v>54</v>
      </c>
      <c r="AX26" s="21" t="str">
        <f t="shared" si="1"/>
        <v>10月</v>
      </c>
    </row>
    <row r="27" spans="1:50" x14ac:dyDescent="0.4">
      <c r="A27" s="37" t="s">
        <v>46</v>
      </c>
      <c r="B27" s="66">
        <v>30</v>
      </c>
      <c r="C27" s="84">
        <v>9</v>
      </c>
      <c r="D27" s="71"/>
      <c r="E27" s="69"/>
      <c r="F27" s="69"/>
      <c r="G27" s="69"/>
      <c r="H27" s="69"/>
      <c r="I27" s="70"/>
      <c r="J27" s="20">
        <f t="shared" si="2"/>
        <v>30</v>
      </c>
      <c r="K27" s="32">
        <f t="shared" si="3"/>
        <v>10</v>
      </c>
      <c r="L27" s="61">
        <f t="shared" si="4"/>
        <v>0.33333333333333331</v>
      </c>
      <c r="M27" s="66"/>
      <c r="N27" s="32" t="str">
        <f t="shared" si="6"/>
        <v>●</v>
      </c>
      <c r="O27" s="60">
        <v>9</v>
      </c>
      <c r="P27" s="60">
        <v>9</v>
      </c>
      <c r="Q27" s="60">
        <v>0</v>
      </c>
      <c r="R27" s="32" t="str">
        <f t="shared" si="5"/>
        <v>●</v>
      </c>
      <c r="S27" s="48" t="s">
        <v>54</v>
      </c>
      <c r="T27" s="41"/>
      <c r="U27" s="41" t="s">
        <v>54</v>
      </c>
      <c r="V27" s="41"/>
      <c r="W27" s="41"/>
      <c r="X27" s="41"/>
      <c r="Y27" s="45" t="s">
        <v>54</v>
      </c>
      <c r="Z27" s="45" t="s">
        <v>54</v>
      </c>
      <c r="AA27" s="41"/>
      <c r="AB27" s="41"/>
      <c r="AC27" s="41"/>
      <c r="AD27" s="41"/>
      <c r="AE27" s="41"/>
      <c r="AF27" s="45" t="s">
        <v>54</v>
      </c>
      <c r="AG27" s="45" t="s">
        <v>54</v>
      </c>
      <c r="AH27" s="41"/>
      <c r="AI27" s="41"/>
      <c r="AJ27" s="41"/>
      <c r="AK27" s="41"/>
      <c r="AL27" s="41"/>
      <c r="AM27" s="45" t="s">
        <v>54</v>
      </c>
      <c r="AN27" s="45" t="s">
        <v>54</v>
      </c>
      <c r="AO27" s="41"/>
      <c r="AP27" s="41"/>
      <c r="AQ27" s="41"/>
      <c r="AR27" s="41"/>
      <c r="AS27" s="41"/>
      <c r="AT27" s="45" t="s">
        <v>54</v>
      </c>
      <c r="AU27" s="45" t="s">
        <v>54</v>
      </c>
      <c r="AV27" s="41"/>
      <c r="AW27" s="44"/>
      <c r="AX27" s="21" t="str">
        <f t="shared" si="1"/>
        <v>11月</v>
      </c>
    </row>
    <row r="28" spans="1:50" x14ac:dyDescent="0.4">
      <c r="A28" s="37" t="s">
        <v>47</v>
      </c>
      <c r="B28" s="66">
        <v>31</v>
      </c>
      <c r="C28" s="84">
        <v>8</v>
      </c>
      <c r="D28" s="71"/>
      <c r="E28" s="69">
        <v>3</v>
      </c>
      <c r="F28" s="69"/>
      <c r="G28" s="69"/>
      <c r="H28" s="69"/>
      <c r="I28" s="70"/>
      <c r="J28" s="20">
        <f t="shared" si="2"/>
        <v>28</v>
      </c>
      <c r="K28" s="32">
        <f t="shared" si="3"/>
        <v>8</v>
      </c>
      <c r="L28" s="61">
        <f t="shared" si="4"/>
        <v>0.2857142857142857</v>
      </c>
      <c r="M28" s="66"/>
      <c r="N28" s="32" t="str">
        <f t="shared" si="6"/>
        <v>●</v>
      </c>
      <c r="O28" s="60">
        <v>8</v>
      </c>
      <c r="P28" s="60">
        <v>8</v>
      </c>
      <c r="Q28" s="60">
        <v>0</v>
      </c>
      <c r="R28" s="32" t="str">
        <f t="shared" si="5"/>
        <v>●</v>
      </c>
      <c r="S28" s="40"/>
      <c r="T28" s="41"/>
      <c r="U28" s="41"/>
      <c r="V28" s="41"/>
      <c r="W28" s="45" t="s">
        <v>54</v>
      </c>
      <c r="X28" s="45" t="s">
        <v>54</v>
      </c>
      <c r="Y28" s="41"/>
      <c r="Z28" s="41"/>
      <c r="AA28" s="41"/>
      <c r="AB28" s="41"/>
      <c r="AC28" s="41"/>
      <c r="AD28" s="45" t="s">
        <v>54</v>
      </c>
      <c r="AE28" s="45" t="s">
        <v>54</v>
      </c>
      <c r="AF28" s="41"/>
      <c r="AG28" s="41"/>
      <c r="AH28" s="41"/>
      <c r="AI28" s="41"/>
      <c r="AJ28" s="41"/>
      <c r="AK28" s="45" t="s">
        <v>54</v>
      </c>
      <c r="AL28" s="45" t="s">
        <v>54</v>
      </c>
      <c r="AM28" s="41"/>
      <c r="AN28" s="41"/>
      <c r="AO28" s="41"/>
      <c r="AP28" s="41"/>
      <c r="AQ28" s="41"/>
      <c r="AR28" s="45" t="s">
        <v>54</v>
      </c>
      <c r="AS28" s="45" t="s">
        <v>54</v>
      </c>
      <c r="AT28" s="41"/>
      <c r="AU28" s="41" t="s">
        <v>53</v>
      </c>
      <c r="AV28" s="41" t="s">
        <v>53</v>
      </c>
      <c r="AW28" s="42" t="s">
        <v>53</v>
      </c>
      <c r="AX28" s="21" t="str">
        <f t="shared" si="1"/>
        <v>12月</v>
      </c>
    </row>
    <row r="29" spans="1:50" x14ac:dyDescent="0.4">
      <c r="A29" s="43">
        <v>44197</v>
      </c>
      <c r="B29" s="66">
        <v>31</v>
      </c>
      <c r="C29" s="84">
        <v>10</v>
      </c>
      <c r="D29" s="71"/>
      <c r="E29" s="69">
        <v>3</v>
      </c>
      <c r="F29" s="69"/>
      <c r="G29" s="69"/>
      <c r="H29" s="69"/>
      <c r="I29" s="70"/>
      <c r="J29" s="20">
        <f t="shared" si="2"/>
        <v>28</v>
      </c>
      <c r="K29" s="32">
        <f t="shared" si="3"/>
        <v>9</v>
      </c>
      <c r="L29" s="61">
        <f t="shared" si="4"/>
        <v>0.32142857142857145</v>
      </c>
      <c r="M29" s="66"/>
      <c r="N29" s="32" t="str">
        <f t="shared" si="6"/>
        <v>●</v>
      </c>
      <c r="O29" s="60">
        <v>10</v>
      </c>
      <c r="P29" s="60">
        <v>10</v>
      </c>
      <c r="Q29" s="60">
        <v>0</v>
      </c>
      <c r="R29" s="32" t="str">
        <f t="shared" si="5"/>
        <v>●</v>
      </c>
      <c r="S29" s="40" t="s">
        <v>53</v>
      </c>
      <c r="T29" s="45" t="s">
        <v>53</v>
      </c>
      <c r="U29" s="45" t="s">
        <v>53</v>
      </c>
      <c r="V29" s="41" t="s">
        <v>61</v>
      </c>
      <c r="W29" s="41"/>
      <c r="X29" s="41"/>
      <c r="Y29" s="41"/>
      <c r="Z29" s="41"/>
      <c r="AA29" s="45" t="s">
        <v>61</v>
      </c>
      <c r="AB29" s="45" t="s">
        <v>54</v>
      </c>
      <c r="AC29" s="41"/>
      <c r="AD29" s="41"/>
      <c r="AE29" s="41"/>
      <c r="AF29" s="41"/>
      <c r="AG29" s="41"/>
      <c r="AH29" s="45" t="s">
        <v>54</v>
      </c>
      <c r="AI29" s="45" t="s">
        <v>54</v>
      </c>
      <c r="AJ29" s="41"/>
      <c r="AK29" s="41"/>
      <c r="AL29" s="41"/>
      <c r="AM29" s="41"/>
      <c r="AN29" s="41"/>
      <c r="AO29" s="45" t="s">
        <v>54</v>
      </c>
      <c r="AP29" s="45" t="s">
        <v>54</v>
      </c>
      <c r="AQ29" s="41"/>
      <c r="AR29" s="41"/>
      <c r="AS29" s="41"/>
      <c r="AT29" s="41"/>
      <c r="AU29" s="41"/>
      <c r="AV29" s="45" t="s">
        <v>54</v>
      </c>
      <c r="AW29" s="46" t="s">
        <v>54</v>
      </c>
      <c r="AX29" s="21">
        <f t="shared" si="1"/>
        <v>44197</v>
      </c>
    </row>
    <row r="30" spans="1:50" x14ac:dyDescent="0.4">
      <c r="A30" s="37" t="s">
        <v>55</v>
      </c>
      <c r="B30" s="66">
        <v>28</v>
      </c>
      <c r="C30" s="55">
        <v>8</v>
      </c>
      <c r="D30" s="71"/>
      <c r="E30" s="69"/>
      <c r="F30" s="69"/>
      <c r="G30" s="69"/>
      <c r="H30" s="69"/>
      <c r="I30" s="70">
        <v>2</v>
      </c>
      <c r="J30" s="20">
        <f t="shared" si="2"/>
        <v>26</v>
      </c>
      <c r="K30" s="32">
        <f t="shared" si="3"/>
        <v>8</v>
      </c>
      <c r="L30" s="61">
        <f t="shared" si="4"/>
        <v>0.30769230769230771</v>
      </c>
      <c r="M30" s="66"/>
      <c r="N30" s="32" t="str">
        <f t="shared" si="6"/>
        <v>●</v>
      </c>
      <c r="O30" s="60">
        <v>8</v>
      </c>
      <c r="P30" s="60">
        <v>7</v>
      </c>
      <c r="Q30" s="60">
        <v>1</v>
      </c>
      <c r="R30" s="32" t="str">
        <f t="shared" si="5"/>
        <v>●</v>
      </c>
      <c r="S30" s="40"/>
      <c r="T30" s="41"/>
      <c r="U30" s="41"/>
      <c r="V30" s="41"/>
      <c r="W30" s="41"/>
      <c r="X30" s="45" t="s">
        <v>54</v>
      </c>
      <c r="Y30" s="45" t="s">
        <v>54</v>
      </c>
      <c r="Z30" s="41"/>
      <c r="AA30" s="41"/>
      <c r="AB30" s="41"/>
      <c r="AC30" s="41"/>
      <c r="AD30" s="83" t="s">
        <v>53</v>
      </c>
      <c r="AE30" s="45" t="s">
        <v>53</v>
      </c>
      <c r="AF30" s="45" t="s">
        <v>54</v>
      </c>
      <c r="AG30" s="41"/>
      <c r="AH30" s="41"/>
      <c r="AI30" s="41"/>
      <c r="AJ30" s="41"/>
      <c r="AK30" s="41"/>
      <c r="AL30" s="45" t="s">
        <v>54</v>
      </c>
      <c r="AM30" s="45" t="s">
        <v>54</v>
      </c>
      <c r="AN30" s="41" t="s">
        <v>54</v>
      </c>
      <c r="AO30" s="41"/>
      <c r="AP30" s="41"/>
      <c r="AQ30" s="41"/>
      <c r="AR30" s="41"/>
      <c r="AS30" s="45" t="s">
        <v>54</v>
      </c>
      <c r="AT30" s="45" t="s">
        <v>54</v>
      </c>
      <c r="AU30" s="49"/>
      <c r="AV30" s="49"/>
      <c r="AW30" s="44"/>
      <c r="AX30" s="21" t="str">
        <f t="shared" si="1"/>
        <v>2月</v>
      </c>
    </row>
    <row r="31" spans="1:50" ht="14.25" thickBot="1" x14ac:dyDescent="0.45">
      <c r="A31" s="38" t="s">
        <v>56</v>
      </c>
      <c r="B31" s="72">
        <v>15</v>
      </c>
      <c r="C31" s="56">
        <v>4</v>
      </c>
      <c r="D31" s="73"/>
      <c r="E31" s="74"/>
      <c r="F31" s="74"/>
      <c r="G31" s="74"/>
      <c r="H31" s="74"/>
      <c r="I31" s="75"/>
      <c r="J31" s="89">
        <f>B31-D31-E31-F31-G31-H31-I31</f>
        <v>15</v>
      </c>
      <c r="K31" s="32">
        <f t="shared" si="3"/>
        <v>4</v>
      </c>
      <c r="L31" s="91">
        <f>IFERROR(K31/J31,0)</f>
        <v>0.26666666666666666</v>
      </c>
      <c r="M31" s="56" t="s">
        <v>54</v>
      </c>
      <c r="N31" s="32" t="str">
        <f>IF(L31&gt;=0.285,"●",IF(AND(L31&lt;0.285,M31="●"),"●",""))</f>
        <v>●</v>
      </c>
      <c r="O31" s="60"/>
      <c r="P31" s="60"/>
      <c r="Q31" s="60"/>
      <c r="R31" s="32" t="str">
        <f t="shared" si="5"/>
        <v>●</v>
      </c>
      <c r="S31" s="52"/>
      <c r="T31" s="51"/>
      <c r="U31" s="51"/>
      <c r="V31" s="51"/>
      <c r="W31" s="41"/>
      <c r="X31" s="45" t="s">
        <v>54</v>
      </c>
      <c r="Y31" s="45" t="s">
        <v>54</v>
      </c>
      <c r="Z31" s="41"/>
      <c r="AA31" s="41"/>
      <c r="AB31" s="41"/>
      <c r="AC31" s="41"/>
      <c r="AD31" s="41"/>
      <c r="AE31" s="45" t="s">
        <v>54</v>
      </c>
      <c r="AF31" s="45" t="s">
        <v>54</v>
      </c>
      <c r="AG31" s="51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5"/>
      <c r="AX31" s="21" t="str">
        <f t="shared" si="1"/>
        <v>3月</v>
      </c>
    </row>
    <row r="32" spans="1:50" ht="18.75" customHeight="1" thickTop="1" x14ac:dyDescent="0.4">
      <c r="A32" s="22" t="s">
        <v>48</v>
      </c>
      <c r="B32" s="76">
        <f>SUM(B20:B31)</f>
        <v>300</v>
      </c>
      <c r="C32" s="85">
        <f>SUM(C20:C31)</f>
        <v>86</v>
      </c>
      <c r="D32" s="77">
        <f t="shared" ref="D32:I32" si="7">SUM(D20:D31)</f>
        <v>3</v>
      </c>
      <c r="E32" s="78">
        <f t="shared" si="7"/>
        <v>6</v>
      </c>
      <c r="F32" s="78">
        <f t="shared" si="7"/>
        <v>0</v>
      </c>
      <c r="G32" s="78">
        <f t="shared" si="7"/>
        <v>0</v>
      </c>
      <c r="H32" s="78">
        <f t="shared" si="7"/>
        <v>0</v>
      </c>
      <c r="I32" s="79">
        <f t="shared" si="7"/>
        <v>6</v>
      </c>
      <c r="J32" s="88">
        <f t="shared" si="2"/>
        <v>285</v>
      </c>
      <c r="K32" s="76">
        <f>SUM(K21:K31)</f>
        <v>89</v>
      </c>
      <c r="L32" s="90">
        <f t="shared" si="4"/>
        <v>0.31228070175438599</v>
      </c>
      <c r="M32" s="33"/>
      <c r="N32" s="57" t="str">
        <f>IF(COUNTA(N21:N31)=COUNTIF(N21:N31,"●"),"達成","未達成")</f>
        <v>達成</v>
      </c>
      <c r="O32" s="33"/>
      <c r="P32" s="34"/>
      <c r="Q32" s="57"/>
      <c r="R32" s="57" t="str">
        <f>IF(COUNTA(R21:R31)=COUNTIF(R21:R31,"●"),"達成","未達成")</f>
        <v>達成</v>
      </c>
      <c r="S32" s="114" t="s">
        <v>89</v>
      </c>
      <c r="T32" s="115"/>
      <c r="U32" s="115"/>
      <c r="V32" s="115"/>
      <c r="W32" s="115"/>
      <c r="X32" s="115"/>
      <c r="Y32" s="58" t="str">
        <f>IF(AND(N32="達成",R32="達成"),"完全週休２日（土日）",IF(AND(N32="達成",L32&gt;=0.285),"月単位の週休２日","週休２日未達成"))</f>
        <v>完全週休２日（土日）</v>
      </c>
      <c r="Z32" s="58"/>
      <c r="AA32" s="58"/>
      <c r="AB32" s="58"/>
      <c r="AC32" s="58"/>
      <c r="AD32" s="59"/>
      <c r="AE32" s="59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4"/>
    </row>
    <row r="33" spans="1:28" x14ac:dyDescent="0.4">
      <c r="A33" s="25" t="s">
        <v>59</v>
      </c>
    </row>
    <row r="34" spans="1:28" x14ac:dyDescent="0.4">
      <c r="U34" s="30"/>
      <c r="V34" s="1" t="s">
        <v>74</v>
      </c>
      <c r="AA34" s="31"/>
      <c r="AB34" s="1" t="s">
        <v>62</v>
      </c>
    </row>
  </sheetData>
  <mergeCells count="52">
    <mergeCell ref="I8:J9"/>
    <mergeCell ref="A9:C9"/>
    <mergeCell ref="D9:F9"/>
    <mergeCell ref="A3:AW3"/>
    <mergeCell ref="B5:J5"/>
    <mergeCell ref="B6:J6"/>
    <mergeCell ref="D10:F10"/>
    <mergeCell ref="A10:C10"/>
    <mergeCell ref="A8:C8"/>
    <mergeCell ref="D8:F8"/>
    <mergeCell ref="G8:H9"/>
    <mergeCell ref="A13:C13"/>
    <mergeCell ref="D13:F13"/>
    <mergeCell ref="A14:C14"/>
    <mergeCell ref="D14:F14"/>
    <mergeCell ref="D11:F11"/>
    <mergeCell ref="A11:C11"/>
    <mergeCell ref="A12:C12"/>
    <mergeCell ref="D12:F12"/>
    <mergeCell ref="D15:F15"/>
    <mergeCell ref="A17:A19"/>
    <mergeCell ref="A16:N16"/>
    <mergeCell ref="A15:C15"/>
    <mergeCell ref="N18:N19"/>
    <mergeCell ref="C18:C19"/>
    <mergeCell ref="D18:I18"/>
    <mergeCell ref="K15:L15"/>
    <mergeCell ref="L17:N17"/>
    <mergeCell ref="K17:K19"/>
    <mergeCell ref="J18:J19"/>
    <mergeCell ref="S32:X32"/>
    <mergeCell ref="B17:J17"/>
    <mergeCell ref="B18:B19"/>
    <mergeCell ref="S17:AW18"/>
    <mergeCell ref="M18:M19"/>
    <mergeCell ref="O18:O19"/>
    <mergeCell ref="R18:R19"/>
    <mergeCell ref="L18:L19"/>
    <mergeCell ref="O17:R17"/>
    <mergeCell ref="Q18:Q19"/>
    <mergeCell ref="P18:P19"/>
    <mergeCell ref="H14:J14"/>
    <mergeCell ref="H15:J15"/>
    <mergeCell ref="H10:J10"/>
    <mergeCell ref="H11:J11"/>
    <mergeCell ref="H13:J13"/>
    <mergeCell ref="H12:J12"/>
    <mergeCell ref="K10:L10"/>
    <mergeCell ref="K11:L11"/>
    <mergeCell ref="K12:L12"/>
    <mergeCell ref="K13:L13"/>
    <mergeCell ref="K14:L14"/>
  </mergeCells>
  <phoneticPr fontId="1"/>
  <pageMargins left="0.39370078740157483" right="0.23622047244094491" top="0.86614173228346458" bottom="0.6692913385826772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　週休２日工事　休日等取得実績書</vt:lpstr>
      <vt:lpstr>別紙　週休２日工事　休日等取得実績書（記入例）</vt:lpstr>
      <vt:lpstr>'別紙　週休２日工事　休日等取得実績書'!Print_Area</vt:lpstr>
      <vt:lpstr>'別紙　週休２日工事　休日等取得実績書（記入例）'!Print_Area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岡 秀樹</cp:lastModifiedBy>
  <cp:lastPrinted>2025-04-01T05:36:35Z</cp:lastPrinted>
  <dcterms:created xsi:type="dcterms:W3CDTF">2020-12-22T00:13:34Z</dcterms:created>
  <dcterms:modified xsi:type="dcterms:W3CDTF">2025-04-01T05:45:03Z</dcterms:modified>
</cp:coreProperties>
</file>