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Desktop\"/>
    </mc:Choice>
  </mc:AlternateContent>
  <workbookProtection lockStructure="1"/>
  <bookViews>
    <workbookView xWindow="5592" yWindow="0" windowWidth="20460" windowHeight="7500"/>
  </bookViews>
  <sheets>
    <sheet name="記載要領" sheetId="3" r:id="rId1"/>
    <sheet name="報告" sheetId="1" r:id="rId2"/>
    <sheet name="選択肢リスト" sheetId="4" r:id="rId3"/>
    <sheet name="集計用" sheetId="5" r:id="rId4"/>
  </sheets>
  <definedNames>
    <definedName name="NesCell">報告!$H$3,報告!$B$6:$H$8,報告!$D$9,報告!$C$10,報告!$G$9,報告!$G$10,報告!$C$11,報告!$C$12,報告!$C$13,報告!$F$12,報告!$F$11,報告!$D$14,報告!$C$18,報告!$F$18,報告!$D$19</definedName>
    <definedName name="_xlnm.Print_Area" localSheetId="0">記載要領!$A$1:$B$34</definedName>
    <definedName name="_xlnm.Print_Area" localSheetId="1">報告!$A$1:$H$41</definedName>
    <definedName name="その他">選択肢リスト!$C$2</definedName>
    <definedName name="介護分や">選択肢リスト!$A$2:$A$30</definedName>
    <definedName name="介護分野">選択肢リスト!$A$2:$A$30</definedName>
    <definedName name="施設種別">選択肢リスト!$A$1:$C$1</definedName>
    <definedName name="施設種類">選択肢リスト!$A$1:$C$1</definedName>
    <definedName name="障がい分野">選択肢リスト!$B$2:$B$29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5" l="1"/>
  <c r="H1" i="5"/>
  <c r="I1" i="5"/>
  <c r="IA1" i="5"/>
  <c r="N8" i="1" l="1"/>
  <c r="E1" i="5" s="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22" i="1"/>
  <c r="N23" i="1"/>
  <c r="N22" i="1"/>
  <c r="Q23" i="1" l="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22" i="1"/>
  <c r="O26" i="1"/>
  <c r="O27" i="1"/>
  <c r="O28" i="1"/>
  <c r="O29" i="1"/>
  <c r="O30" i="1"/>
  <c r="O31" i="1"/>
  <c r="O32" i="1"/>
  <c r="O33" i="1"/>
  <c r="O34" i="1"/>
  <c r="O35" i="1"/>
  <c r="O36" i="1"/>
  <c r="O37" i="1"/>
  <c r="O38" i="1"/>
  <c r="O39" i="1"/>
  <c r="O40" i="1"/>
  <c r="O41" i="1"/>
  <c r="O42" i="1"/>
  <c r="O43" i="1"/>
  <c r="O44" i="1"/>
  <c r="O45" i="1"/>
  <c r="O46" i="1"/>
  <c r="O47" i="1"/>
  <c r="O48" i="1"/>
  <c r="O49" i="1"/>
  <c r="O50" i="1"/>
  <c r="O51" i="1"/>
  <c r="O23" i="1"/>
  <c r="O24" i="1"/>
  <c r="O25" i="1"/>
  <c r="O22" i="1"/>
  <c r="Q21" i="1" l="1"/>
  <c r="P21" i="1" s="1"/>
  <c r="O21" i="1" s="1"/>
  <c r="BA1" i="5"/>
  <c r="AT1" i="5"/>
  <c r="AM1" i="5"/>
  <c r="HT1" i="5"/>
  <c r="HM1" i="5"/>
  <c r="HF1" i="5"/>
  <c r="GY1" i="5"/>
  <c r="GR1" i="5"/>
  <c r="GK1" i="5"/>
  <c r="GD1" i="5"/>
  <c r="FW1" i="5"/>
  <c r="FP1" i="5"/>
  <c r="FI1" i="5"/>
  <c r="FB1" i="5"/>
  <c r="EU1" i="5"/>
  <c r="EN1" i="5"/>
  <c r="EG1" i="5"/>
  <c r="DZ1" i="5"/>
  <c r="DS1" i="5"/>
  <c r="DL1" i="5"/>
  <c r="DE1" i="5"/>
  <c r="CX1" i="5"/>
  <c r="CQ1" i="5"/>
  <c r="CJ1" i="5"/>
  <c r="CC1" i="5"/>
  <c r="BV1" i="5"/>
  <c r="BO1" i="5"/>
  <c r="BH1" i="5"/>
  <c r="AF1" i="5"/>
  <c r="Y1" i="5"/>
  <c r="A1" i="5"/>
  <c r="L1" i="5"/>
  <c r="BB1" i="5"/>
  <c r="M1" i="5"/>
  <c r="HZ1" i="5"/>
  <c r="HY1" i="5"/>
  <c r="HX1" i="5"/>
  <c r="HW1" i="5"/>
  <c r="HV1" i="5"/>
  <c r="HU1" i="5"/>
  <c r="HS1" i="5"/>
  <c r="HR1" i="5"/>
  <c r="HQ1" i="5"/>
  <c r="HP1" i="5"/>
  <c r="HO1" i="5"/>
  <c r="HN1" i="5"/>
  <c r="HL1" i="5"/>
  <c r="HK1" i="5"/>
  <c r="HJ1" i="5"/>
  <c r="HI1" i="5"/>
  <c r="HH1" i="5"/>
  <c r="HG1" i="5"/>
  <c r="HE1" i="5"/>
  <c r="HD1" i="5"/>
  <c r="HC1" i="5"/>
  <c r="HB1" i="5"/>
  <c r="HA1" i="5"/>
  <c r="GZ1" i="5"/>
  <c r="GX1" i="5"/>
  <c r="GW1" i="5"/>
  <c r="GV1" i="5"/>
  <c r="GU1" i="5"/>
  <c r="GT1" i="5"/>
  <c r="GS1" i="5"/>
  <c r="GQ1" i="5"/>
  <c r="GP1" i="5"/>
  <c r="GO1" i="5"/>
  <c r="GN1" i="5"/>
  <c r="GM1" i="5"/>
  <c r="GL1" i="5"/>
  <c r="GJ1" i="5"/>
  <c r="GI1" i="5"/>
  <c r="GH1" i="5"/>
  <c r="GG1" i="5"/>
  <c r="GF1" i="5"/>
  <c r="GE1" i="5"/>
  <c r="GC1" i="5"/>
  <c r="GB1" i="5"/>
  <c r="GA1" i="5"/>
  <c r="FZ1" i="5"/>
  <c r="FY1" i="5"/>
  <c r="FX1" i="5"/>
  <c r="FV1" i="5"/>
  <c r="FU1" i="5"/>
  <c r="FT1" i="5"/>
  <c r="FS1" i="5"/>
  <c r="FR1" i="5"/>
  <c r="FQ1" i="5"/>
  <c r="FO1" i="5"/>
  <c r="FN1" i="5"/>
  <c r="FM1" i="5"/>
  <c r="FL1" i="5"/>
  <c r="FK1" i="5"/>
  <c r="FJ1" i="5"/>
  <c r="FH1" i="5"/>
  <c r="FG1" i="5"/>
  <c r="FF1" i="5"/>
  <c r="FE1" i="5"/>
  <c r="FD1" i="5"/>
  <c r="FC1" i="5"/>
  <c r="FA1" i="5"/>
  <c r="EZ1" i="5"/>
  <c r="EY1" i="5"/>
  <c r="EX1" i="5"/>
  <c r="EW1" i="5"/>
  <c r="EV1" i="5"/>
  <c r="ET1" i="5"/>
  <c r="ES1" i="5"/>
  <c r="ER1" i="5"/>
  <c r="EQ1" i="5"/>
  <c r="EP1" i="5"/>
  <c r="EO1" i="5"/>
  <c r="EM1" i="5"/>
  <c r="EL1" i="5"/>
  <c r="EK1" i="5"/>
  <c r="EJ1" i="5"/>
  <c r="EI1" i="5"/>
  <c r="EH1" i="5"/>
  <c r="EF1" i="5"/>
  <c r="EE1" i="5"/>
  <c r="ED1" i="5"/>
  <c r="EC1" i="5"/>
  <c r="EB1" i="5"/>
  <c r="EA1" i="5"/>
  <c r="DY1" i="5"/>
  <c r="DX1" i="5"/>
  <c r="DW1" i="5"/>
  <c r="DV1" i="5"/>
  <c r="DU1" i="5"/>
  <c r="DT1" i="5"/>
  <c r="DR1" i="5"/>
  <c r="DQ1" i="5"/>
  <c r="DP1" i="5"/>
  <c r="DO1" i="5"/>
  <c r="DN1" i="5"/>
  <c r="DM1" i="5"/>
  <c r="DK1" i="5"/>
  <c r="DJ1" i="5"/>
  <c r="DI1" i="5"/>
  <c r="DH1" i="5"/>
  <c r="DG1" i="5"/>
  <c r="DF1" i="5"/>
  <c r="DD1" i="5"/>
  <c r="DC1" i="5"/>
  <c r="DB1" i="5"/>
  <c r="DA1" i="5"/>
  <c r="CZ1" i="5"/>
  <c r="CY1" i="5"/>
  <c r="CW1" i="5"/>
  <c r="CV1" i="5"/>
  <c r="CU1" i="5"/>
  <c r="CT1" i="5"/>
  <c r="CS1" i="5"/>
  <c r="CR1" i="5"/>
  <c r="CP1" i="5"/>
  <c r="CO1" i="5"/>
  <c r="CN1" i="5"/>
  <c r="CM1" i="5"/>
  <c r="CL1" i="5"/>
  <c r="CK1" i="5"/>
  <c r="CI1" i="5"/>
  <c r="CH1" i="5"/>
  <c r="CG1" i="5"/>
  <c r="CF1" i="5"/>
  <c r="CE1" i="5"/>
  <c r="CD1" i="5"/>
  <c r="CB1" i="5"/>
  <c r="CA1" i="5"/>
  <c r="BZ1" i="5"/>
  <c r="BY1" i="5"/>
  <c r="BX1" i="5"/>
  <c r="BW1" i="5"/>
  <c r="BU1" i="5"/>
  <c r="BT1" i="5"/>
  <c r="BS1" i="5"/>
  <c r="BR1" i="5"/>
  <c r="BQ1" i="5"/>
  <c r="BP1" i="5"/>
  <c r="BN1" i="5"/>
  <c r="BM1" i="5"/>
  <c r="BL1" i="5"/>
  <c r="BK1" i="5"/>
  <c r="BJ1" i="5"/>
  <c r="BI1" i="5"/>
  <c r="BG1" i="5"/>
  <c r="BF1" i="5"/>
  <c r="BE1" i="5"/>
  <c r="BD1" i="5"/>
  <c r="BC1" i="5"/>
  <c r="AZ1" i="5"/>
  <c r="AY1" i="5"/>
  <c r="AX1" i="5"/>
  <c r="AW1" i="5"/>
  <c r="AV1" i="5"/>
  <c r="AU1" i="5"/>
  <c r="AS1" i="5"/>
  <c r="AR1" i="5"/>
  <c r="AQ1" i="5"/>
  <c r="AP1" i="5"/>
  <c r="AO1" i="5"/>
  <c r="AN1" i="5"/>
  <c r="AL1" i="5"/>
  <c r="AK1" i="5"/>
  <c r="AJ1" i="5"/>
  <c r="AI1" i="5"/>
  <c r="AH1" i="5"/>
  <c r="AG1" i="5"/>
  <c r="AE1" i="5"/>
  <c r="AD1" i="5"/>
  <c r="AC1" i="5"/>
  <c r="AB1" i="5"/>
  <c r="AA1" i="5"/>
  <c r="Z1" i="5"/>
  <c r="X1" i="5"/>
  <c r="V1" i="5"/>
  <c r="U1" i="5"/>
  <c r="T1" i="5"/>
  <c r="S1" i="5"/>
  <c r="R1" i="5"/>
  <c r="Q1" i="5"/>
  <c r="P1" i="5"/>
  <c r="O1" i="5"/>
  <c r="N1" i="5"/>
  <c r="K1" i="5"/>
  <c r="C1" i="5"/>
  <c r="G1" i="5"/>
  <c r="D1" i="5"/>
  <c r="B1" i="5"/>
  <c r="C19" i="1"/>
  <c r="W1" i="5" s="1"/>
  <c r="N11" i="1"/>
  <c r="J1" i="5" s="1"/>
  <c r="N21" i="1" l="1"/>
  <c r="A23" i="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M21" i="1" l="1"/>
  <c r="I3" i="1" s="1"/>
</calcChain>
</file>

<file path=xl/sharedStrings.xml><?xml version="1.0" encoding="utf-8"?>
<sst xmlns="http://schemas.openxmlformats.org/spreadsheetml/2006/main" count="198" uniqueCount="171">
  <si>
    <t>氏名</t>
    <rPh sb="0" eb="2">
      <t>シメイ</t>
    </rPh>
    <phoneticPr fontId="1"/>
  </si>
  <si>
    <t>以下のとおり、新型コロナウイルス陽性患者が発生しましたので連絡します。</t>
    <rPh sb="0" eb="2">
      <t>イカ</t>
    </rPh>
    <rPh sb="7" eb="9">
      <t>シンガタ</t>
    </rPh>
    <rPh sb="16" eb="20">
      <t>ヨウセイカンジャ</t>
    </rPh>
    <rPh sb="21" eb="23">
      <t>ハッセイ</t>
    </rPh>
    <rPh sb="29" eb="31">
      <t>レンラク</t>
    </rPh>
    <phoneticPr fontId="1"/>
  </si>
  <si>
    <t>施設名</t>
  </si>
  <si>
    <t>所在地等</t>
  </si>
  <si>
    <t>担当者</t>
    <rPh sb="0" eb="3">
      <t>タントウシャ</t>
    </rPh>
    <phoneticPr fontId="1"/>
  </si>
  <si>
    <t>メールアドレス</t>
    <phoneticPr fontId="1"/>
  </si>
  <si>
    <t>サービス種別等</t>
    <phoneticPr fontId="1"/>
  </si>
  <si>
    <t>施設種類</t>
    <rPh sb="0" eb="2">
      <t>シセツ</t>
    </rPh>
    <rPh sb="2" eb="4">
      <t>シュルイ</t>
    </rPh>
    <phoneticPr fontId="1"/>
  </si>
  <si>
    <t>利用者数</t>
    <rPh sb="0" eb="3">
      <t>リヨウシャ</t>
    </rPh>
    <rPh sb="3" eb="4">
      <t>スウ</t>
    </rPh>
    <phoneticPr fontId="1"/>
  </si>
  <si>
    <t>名</t>
    <rPh sb="0" eb="1">
      <t>ナ</t>
    </rPh>
    <phoneticPr fontId="1"/>
  </si>
  <si>
    <t>定員</t>
    <rPh sb="0" eb="2">
      <t>テイイン</t>
    </rPh>
    <phoneticPr fontId="1"/>
  </si>
  <si>
    <t>職員数</t>
    <rPh sb="0" eb="3">
      <t>ショクインスウ</t>
    </rPh>
    <phoneticPr fontId="1"/>
  </si>
  <si>
    <t>同一建物のサービス</t>
    <rPh sb="0" eb="2">
      <t>ドウイツ</t>
    </rPh>
    <rPh sb="2" eb="4">
      <t>タテモノ</t>
    </rPh>
    <phoneticPr fontId="1"/>
  </si>
  <si>
    <t>近隣建物のサービス</t>
    <rPh sb="0" eb="2">
      <t>キンリン</t>
    </rPh>
    <rPh sb="2" eb="4">
      <t>タテモノ</t>
    </rPh>
    <phoneticPr fontId="1"/>
  </si>
  <si>
    <t>職員</t>
    <rPh sb="0" eb="2">
      <t>ショクイン</t>
    </rPh>
    <phoneticPr fontId="1"/>
  </si>
  <si>
    <t>利用者</t>
    <rPh sb="0" eb="3">
      <t>リヨウシャ</t>
    </rPh>
    <phoneticPr fontId="1"/>
  </si>
  <si>
    <t>過去10日以内の陽性者の発生有無</t>
    <rPh sb="0" eb="2">
      <t>カコ</t>
    </rPh>
    <rPh sb="4" eb="5">
      <t>ニチ</t>
    </rPh>
    <rPh sb="5" eb="7">
      <t>イナイ</t>
    </rPh>
    <rPh sb="8" eb="10">
      <t>ヨウセイ</t>
    </rPh>
    <rPh sb="10" eb="11">
      <t>シャ</t>
    </rPh>
    <rPh sb="12" eb="14">
      <t>ハッセイ</t>
    </rPh>
    <rPh sb="14" eb="16">
      <t>ウム</t>
    </rPh>
    <phoneticPr fontId="1"/>
  </si>
  <si>
    <t>①陽性判明年月日</t>
    <rPh sb="5" eb="7">
      <t>ネンゲツ</t>
    </rPh>
    <phoneticPr fontId="1"/>
  </si>
  <si>
    <t>②性別</t>
    <phoneticPr fontId="1"/>
  </si>
  <si>
    <t>③年齢区分</t>
    <rPh sb="3" eb="5">
      <t>クブン</t>
    </rPh>
    <phoneticPr fontId="1"/>
  </si>
  <si>
    <t>④職員、利用者の別</t>
    <phoneticPr fontId="1"/>
  </si>
  <si>
    <t>⑥医師による陽性確認の有無等</t>
    <rPh sb="1" eb="3">
      <t>イシ</t>
    </rPh>
    <rPh sb="6" eb="10">
      <t>ヨウセイカクニン</t>
    </rPh>
    <rPh sb="11" eb="14">
      <t>ウムトウ</t>
    </rPh>
    <phoneticPr fontId="1"/>
  </si>
  <si>
    <t>記載要領（はじめにお読みください）</t>
    <rPh sb="0" eb="2">
      <t>キサイ</t>
    </rPh>
    <rPh sb="2" eb="4">
      <t>ヨウリョウ</t>
    </rPh>
    <rPh sb="10" eb="11">
      <t>ヨ</t>
    </rPh>
    <phoneticPr fontId="1"/>
  </si>
  <si>
    <t>（１）はじめに</t>
    <phoneticPr fontId="1"/>
  </si>
  <si>
    <t>（２）項目ごとの記載内容</t>
    <rPh sb="3" eb="5">
      <t>コウモク</t>
    </rPh>
    <rPh sb="8" eb="10">
      <t>キサイ</t>
    </rPh>
    <rPh sb="10" eb="12">
      <t>ナイヨウ</t>
    </rPh>
    <phoneticPr fontId="1"/>
  </si>
  <si>
    <t>施設名</t>
    <rPh sb="0" eb="2">
      <t>シセツ</t>
    </rPh>
    <rPh sb="2" eb="3">
      <t>メイ</t>
    </rPh>
    <phoneticPr fontId="1"/>
  </si>
  <si>
    <t>設置者</t>
    <rPh sb="0" eb="2">
      <t>セッチ</t>
    </rPh>
    <rPh sb="2" eb="3">
      <t>シャ</t>
    </rPh>
    <phoneticPr fontId="1"/>
  </si>
  <si>
    <t>所在地等</t>
    <rPh sb="0" eb="3">
      <t>ショザイチ</t>
    </rPh>
    <rPh sb="3" eb="4">
      <t>トウ</t>
    </rPh>
    <phoneticPr fontId="1"/>
  </si>
  <si>
    <t>連絡先</t>
    <rPh sb="0" eb="3">
      <t>レンラクサキ</t>
    </rPh>
    <phoneticPr fontId="1"/>
  </si>
  <si>
    <t>聞き取りを実施する際に連絡先となる担当者の情報を記載してください。なるべく、管理者等の施設の感染対策の責任者を務める方の情報を記載してください。</t>
    <rPh sb="0" eb="1">
      <t>キ</t>
    </rPh>
    <rPh sb="2" eb="3">
      <t>ト</t>
    </rPh>
    <rPh sb="5" eb="7">
      <t>ジッシ</t>
    </rPh>
    <rPh sb="9" eb="10">
      <t>サイ</t>
    </rPh>
    <rPh sb="11" eb="14">
      <t>レンラクサキ</t>
    </rPh>
    <rPh sb="17" eb="20">
      <t>タントウシャ</t>
    </rPh>
    <rPh sb="21" eb="23">
      <t>ジョウホウ</t>
    </rPh>
    <rPh sb="24" eb="26">
      <t>キサイ</t>
    </rPh>
    <rPh sb="38" eb="41">
      <t>カンリシャ</t>
    </rPh>
    <rPh sb="41" eb="42">
      <t>トウ</t>
    </rPh>
    <rPh sb="43" eb="45">
      <t>シセツ</t>
    </rPh>
    <rPh sb="46" eb="48">
      <t>カンセン</t>
    </rPh>
    <rPh sb="48" eb="50">
      <t>タイサク</t>
    </rPh>
    <rPh sb="51" eb="53">
      <t>セキニン</t>
    </rPh>
    <rPh sb="53" eb="54">
      <t>シャ</t>
    </rPh>
    <rPh sb="55" eb="56">
      <t>ツト</t>
    </rPh>
    <rPh sb="58" eb="59">
      <t>カタ</t>
    </rPh>
    <rPh sb="60" eb="62">
      <t>ジョウホウ</t>
    </rPh>
    <rPh sb="63" eb="65">
      <t>キサイ</t>
    </rPh>
    <phoneticPr fontId="1"/>
  </si>
  <si>
    <t>主な提供サービス</t>
    <rPh sb="0" eb="1">
      <t>オモ</t>
    </rPh>
    <rPh sb="2" eb="4">
      <t>テイキョウ</t>
    </rPh>
    <phoneticPr fontId="1"/>
  </si>
  <si>
    <t>訪問介護</t>
    <phoneticPr fontId="1"/>
  </si>
  <si>
    <t>訪問入浴介護</t>
  </si>
  <si>
    <t>訪問看護</t>
  </si>
  <si>
    <t>訪問リハビリテーション</t>
  </si>
  <si>
    <t>居宅療養管理指導</t>
  </si>
  <si>
    <t>通所介護</t>
  </si>
  <si>
    <t>通所リハビリテーション</t>
  </si>
  <si>
    <t>短期入所生活介護・療養介護</t>
  </si>
  <si>
    <t>特定施設入居者生活介護</t>
  </si>
  <si>
    <t>福祉用具貸与・販売</t>
  </si>
  <si>
    <t>居宅介護支援</t>
  </si>
  <si>
    <t>介護老人福祉施設</t>
  </si>
  <si>
    <t>介護老人保健施設</t>
  </si>
  <si>
    <t>介護療養型医療施設</t>
  </si>
  <si>
    <t>介護医療院</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</si>
  <si>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</si>
  <si>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</si>
  <si>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</si>
  <si>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</si>
  <si>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</si>
  <si>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</si>
  <si>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</si>
  <si>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</si>
  <si>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看護小規模多機能型居宅介護等</t>
  </si>
  <si>
    <t>有料老人ホーム</t>
    <phoneticPr fontId="1"/>
  </si>
  <si>
    <t>サービス付き高齢者向け住宅</t>
  </si>
  <si>
    <t>軽費老人ホーム</t>
  </si>
  <si>
    <t>養護老人ホーム</t>
  </si>
  <si>
    <t>生活支援ハウス</t>
  </si>
  <si>
    <t>生活介護</t>
    <phoneticPr fontId="1"/>
  </si>
  <si>
    <t>療養介護</t>
  </si>
  <si>
    <t>自立訓練（機能訓練）</t>
  </si>
  <si>
    <t>自立訓練(生活訓練)</t>
  </si>
  <si>
    <t>就労移行支援</t>
  </si>
  <si>
    <t>就労継続支援A型</t>
  </si>
  <si>
    <t>就労継続支援B型</t>
  </si>
  <si>
    <t>就労定着支援</t>
  </si>
  <si>
    <t>児童発達支援</t>
  </si>
  <si>
    <t>医療型児童発達支援</t>
  </si>
  <si>
    <t>放課後等デイサービス</t>
  </si>
  <si>
    <t>短期入所</t>
  </si>
  <si>
    <t>障害者支援施設</t>
  </si>
  <si>
    <t>共同生活援助</t>
  </si>
  <si>
    <t>福祉型障害児入所施設</t>
  </si>
  <si>
    <t>医療型障害児入所施設</t>
  </si>
  <si>
    <t>居宅介護</t>
  </si>
  <si>
    <t>重度訪問介護</t>
  </si>
  <si>
    <t>行動援護</t>
  </si>
  <si>
    <t>同行援護</t>
  </si>
  <si>
    <t>自立生活援助</t>
  </si>
  <si>
    <t>保育所等訪問支援</t>
  </si>
  <si>
    <t>居宅訪問型児童発達支援</t>
  </si>
  <si>
    <t>計画相談支援</t>
  </si>
  <si>
    <t>障害児相談支援</t>
  </si>
  <si>
    <t>地域移行支援</t>
  </si>
  <si>
    <t>地域定着支援</t>
  </si>
  <si>
    <t>地域生活支援事業</t>
    <phoneticPr fontId="1"/>
  </si>
  <si>
    <t>その他</t>
    <rPh sb="2" eb="3">
      <t>ホカ</t>
    </rPh>
    <phoneticPr fontId="1"/>
  </si>
  <si>
    <t>介護分野</t>
    <rPh sb="0" eb="2">
      <t>カイゴ</t>
    </rPh>
    <rPh sb="2" eb="4">
      <t>ブンヤ</t>
    </rPh>
    <phoneticPr fontId="1"/>
  </si>
  <si>
    <t>障がい分野</t>
    <rPh sb="0" eb="1">
      <t>ショウ</t>
    </rPh>
    <rPh sb="3" eb="5">
      <t>ブンヤ</t>
    </rPh>
    <phoneticPr fontId="1"/>
  </si>
  <si>
    <t>他分野有無</t>
    <rPh sb="0" eb="1">
      <t>ホカ</t>
    </rPh>
    <rPh sb="1" eb="3">
      <t>ブンヤ</t>
    </rPh>
    <phoneticPr fontId="1"/>
  </si>
  <si>
    <t>他分野種類</t>
    <rPh sb="0" eb="1">
      <t>ホカ</t>
    </rPh>
    <rPh sb="1" eb="3">
      <t>ブンヤ</t>
    </rPh>
    <rPh sb="3" eb="5">
      <t>シュルイ</t>
    </rPh>
    <phoneticPr fontId="1"/>
  </si>
  <si>
    <t>サービス種別等</t>
    <rPh sb="4" eb="6">
      <t>シュベツ</t>
    </rPh>
    <rPh sb="6" eb="7">
      <t>トウ</t>
    </rPh>
    <phoneticPr fontId="1"/>
  </si>
  <si>
    <t>・主な提供サービス／主な提供サービス分野において主として提供しているサービス種別を１つのみ選択してください。</t>
    <rPh sb="1" eb="2">
      <t>オモ</t>
    </rPh>
    <rPh sb="3" eb="5">
      <t>テイキョウ</t>
    </rPh>
    <rPh sb="10" eb="11">
      <t>オモ</t>
    </rPh>
    <rPh sb="12" eb="14">
      <t>テイキョウ</t>
    </rPh>
    <rPh sb="18" eb="20">
      <t>ブンヤ</t>
    </rPh>
    <rPh sb="24" eb="25">
      <t>シュ</t>
    </rPh>
    <rPh sb="28" eb="30">
      <t>テイキョウ</t>
    </rPh>
    <rPh sb="38" eb="40">
      <t>シュベツ</t>
    </rPh>
    <rPh sb="45" eb="47">
      <t>センタク</t>
    </rPh>
    <phoneticPr fontId="1"/>
  </si>
  <si>
    <t>・施設種類／主な提供サービス分野を選択してください。</t>
    <rPh sb="1" eb="5">
      <t>シセツシュルイ</t>
    </rPh>
    <rPh sb="6" eb="7">
      <t>オモ</t>
    </rPh>
    <rPh sb="8" eb="10">
      <t>テイキョウ</t>
    </rPh>
    <rPh sb="14" eb="16">
      <t>ブンヤ</t>
    </rPh>
    <rPh sb="17" eb="19">
      <t>センタク</t>
    </rPh>
    <phoneticPr fontId="1"/>
  </si>
  <si>
    <t>・他分野／主な提供サービス分野以外の分野でもサービス提供している場合は有無「有」を選択して、具体的な分野を記載してください。（例：主な分野が「介護」分野の場合、「有」「障がい、医療」など）</t>
    <rPh sb="1" eb="4">
      <t>ホカブンヤ</t>
    </rPh>
    <rPh sb="5" eb="6">
      <t>オモ</t>
    </rPh>
    <rPh sb="7" eb="9">
      <t>テイキョウ</t>
    </rPh>
    <rPh sb="13" eb="15">
      <t>ブンヤ</t>
    </rPh>
    <rPh sb="15" eb="17">
      <t>イガイ</t>
    </rPh>
    <rPh sb="18" eb="20">
      <t>ブンヤ</t>
    </rPh>
    <rPh sb="26" eb="28">
      <t>テイキョウ</t>
    </rPh>
    <rPh sb="32" eb="34">
      <t>バアイ</t>
    </rPh>
    <rPh sb="35" eb="37">
      <t>ウム</t>
    </rPh>
    <rPh sb="38" eb="39">
      <t>ア</t>
    </rPh>
    <rPh sb="41" eb="43">
      <t>センタク</t>
    </rPh>
    <rPh sb="46" eb="49">
      <t>グタイテキ</t>
    </rPh>
    <rPh sb="50" eb="52">
      <t>ブンヤ</t>
    </rPh>
    <rPh sb="53" eb="55">
      <t>キサイ</t>
    </rPh>
    <rPh sb="63" eb="64">
      <t>レイ</t>
    </rPh>
    <rPh sb="65" eb="66">
      <t>オモ</t>
    </rPh>
    <rPh sb="67" eb="69">
      <t>ブンヤ</t>
    </rPh>
    <rPh sb="71" eb="73">
      <t>カイゴ</t>
    </rPh>
    <rPh sb="74" eb="76">
      <t>ブンヤ</t>
    </rPh>
    <rPh sb="77" eb="79">
      <t>バアイ</t>
    </rPh>
    <rPh sb="81" eb="82">
      <t>ア</t>
    </rPh>
    <rPh sb="84" eb="85">
      <t>ショウ</t>
    </rPh>
    <rPh sb="88" eb="90">
      <t>イリョウ</t>
    </rPh>
    <phoneticPr fontId="1"/>
  </si>
  <si>
    <t>・同一建物のサービス／同一建物内で主な提供サービスの他に提供しているサービス種別があれば、すべて記載してください。</t>
    <rPh sb="1" eb="3">
      <t>ドウイツ</t>
    </rPh>
    <rPh sb="3" eb="5">
      <t>タテモノ</t>
    </rPh>
    <rPh sb="11" eb="13">
      <t>ドウイツ</t>
    </rPh>
    <rPh sb="13" eb="15">
      <t>タテモノ</t>
    </rPh>
    <rPh sb="15" eb="16">
      <t>ナイ</t>
    </rPh>
    <rPh sb="17" eb="18">
      <t>オモ</t>
    </rPh>
    <rPh sb="19" eb="21">
      <t>テイキョウ</t>
    </rPh>
    <rPh sb="26" eb="27">
      <t>ホカ</t>
    </rPh>
    <rPh sb="28" eb="30">
      <t>テイキョウ</t>
    </rPh>
    <rPh sb="38" eb="40">
      <t>シュベツ</t>
    </rPh>
    <rPh sb="48" eb="50">
      <t>キサイ</t>
    </rPh>
    <phoneticPr fontId="1"/>
  </si>
  <si>
    <t>・近隣建物のサービス／近隣建物において職員又は利用者が出入りしている事業所（サービス種別）があればすべて記載してください。</t>
    <rPh sb="1" eb="3">
      <t>キンリン</t>
    </rPh>
    <rPh sb="3" eb="5">
      <t>タテモノ</t>
    </rPh>
    <rPh sb="11" eb="13">
      <t>キンリン</t>
    </rPh>
    <rPh sb="13" eb="15">
      <t>タテモノ</t>
    </rPh>
    <rPh sb="42" eb="44">
      <t>シュベツ</t>
    </rPh>
    <rPh sb="52" eb="54">
      <t>キサイ</t>
    </rPh>
    <phoneticPr fontId="1"/>
  </si>
  <si>
    <t>提出年月日：</t>
    <rPh sb="0" eb="2">
      <t>テイシュツ</t>
    </rPh>
    <rPh sb="2" eb="5">
      <t>ネンガッピ</t>
    </rPh>
    <phoneticPr fontId="1"/>
  </si>
  <si>
    <t>鳥取県福祉・医療施設感染対策センター　宛</t>
    <rPh sb="0" eb="3">
      <t>トットリケン</t>
    </rPh>
    <rPh sb="3" eb="5">
      <t>フクシ</t>
    </rPh>
    <rPh sb="6" eb="10">
      <t>イリョウシセツ</t>
    </rPh>
    <rPh sb="10" eb="14">
      <t>カンセンタイサク</t>
    </rPh>
    <rPh sb="19" eb="20">
      <t>アテ</t>
    </rPh>
    <phoneticPr fontId="1"/>
  </si>
  <si>
    <t>提出先E-mail</t>
    <rPh sb="0" eb="3">
      <t>テイシュツサキ</t>
    </rPh>
    <phoneticPr fontId="1"/>
  </si>
  <si>
    <t>陽性者数</t>
    <rPh sb="0" eb="3">
      <t>ヨウセイシャ</t>
    </rPh>
    <rPh sb="3" eb="4">
      <t>スウ</t>
    </rPh>
    <phoneticPr fontId="1"/>
  </si>
  <si>
    <t>陽性者数</t>
    <rPh sb="0" eb="2">
      <t>ヨウセイ</t>
    </rPh>
    <rPh sb="2" eb="3">
      <t>シャ</t>
    </rPh>
    <rPh sb="3" eb="4">
      <t>スウ</t>
    </rPh>
    <phoneticPr fontId="1"/>
  </si>
  <si>
    <r>
      <t>陽性者数を職員と利用者に分けて記載してください。0人の場合は「0」と記載してください。なお、既に報告している陽性者数は</t>
    </r>
    <r>
      <rPr>
        <u val="double"/>
        <sz val="11"/>
        <color theme="1"/>
        <rFont val="游ゴシック"/>
        <family val="3"/>
        <charset val="128"/>
        <scheme val="minor"/>
      </rPr>
      <t>含めずに</t>
    </r>
    <r>
      <rPr>
        <sz val="11"/>
        <color theme="1"/>
        <rFont val="游ゴシック"/>
        <family val="2"/>
        <charset val="128"/>
        <scheme val="minor"/>
      </rPr>
      <t>記載してください。</t>
    </r>
    <rPh sb="0" eb="2">
      <t>ヨウセイ</t>
    </rPh>
    <rPh sb="2" eb="3">
      <t>シャ</t>
    </rPh>
    <rPh sb="3" eb="4">
      <t>スウ</t>
    </rPh>
    <rPh sb="5" eb="7">
      <t>ショクイン</t>
    </rPh>
    <rPh sb="8" eb="11">
      <t>リヨウシャ</t>
    </rPh>
    <rPh sb="12" eb="13">
      <t>ワ</t>
    </rPh>
    <rPh sb="15" eb="17">
      <t>キサイ</t>
    </rPh>
    <rPh sb="25" eb="26">
      <t>ニン</t>
    </rPh>
    <rPh sb="27" eb="29">
      <t>バアイ</t>
    </rPh>
    <rPh sb="34" eb="36">
      <t>キサイ</t>
    </rPh>
    <rPh sb="46" eb="47">
      <t>スデ</t>
    </rPh>
    <rPh sb="48" eb="50">
      <t>ホウコク</t>
    </rPh>
    <rPh sb="54" eb="58">
      <t>ヨウセイシャスウ</t>
    </rPh>
    <rPh sb="59" eb="60">
      <t>フク</t>
    </rPh>
    <rPh sb="63" eb="65">
      <t>キサイ</t>
    </rPh>
    <phoneticPr fontId="1"/>
  </si>
  <si>
    <t>エラー確認欄↓</t>
    <rPh sb="3" eb="5">
      <t>カクニン</t>
    </rPh>
    <rPh sb="5" eb="6">
      <t>ラン</t>
    </rPh>
    <phoneticPr fontId="1"/>
  </si>
  <si>
    <t>・利用者、定員、職員数／利用者と職員数については、概算で構いません。なお職員数には施設内で勤務する全職員数を記載してください。定員については、訪問系サービス等、定員数に定めがないサービスを除き、記載してください。</t>
    <rPh sb="1" eb="4">
      <t>リヨウシャ</t>
    </rPh>
    <rPh sb="5" eb="7">
      <t>テイイン</t>
    </rPh>
    <rPh sb="8" eb="10">
      <t>ショクイン</t>
    </rPh>
    <rPh sb="10" eb="11">
      <t>スウ</t>
    </rPh>
    <rPh sb="12" eb="15">
      <t>リヨウシャ</t>
    </rPh>
    <rPh sb="16" eb="19">
      <t>ショクインスウ</t>
    </rPh>
    <rPh sb="25" eb="27">
      <t>ガイサン</t>
    </rPh>
    <rPh sb="28" eb="29">
      <t>カマ</t>
    </rPh>
    <rPh sb="36" eb="39">
      <t>ショクインスウ</t>
    </rPh>
    <rPh sb="41" eb="43">
      <t>シセツ</t>
    </rPh>
    <rPh sb="43" eb="44">
      <t>ナイ</t>
    </rPh>
    <rPh sb="45" eb="47">
      <t>キンム</t>
    </rPh>
    <rPh sb="49" eb="52">
      <t>ゼンショクイン</t>
    </rPh>
    <rPh sb="52" eb="53">
      <t>スウ</t>
    </rPh>
    <rPh sb="54" eb="56">
      <t>キサイ</t>
    </rPh>
    <rPh sb="63" eb="65">
      <t>テイイン</t>
    </rPh>
    <rPh sb="71" eb="73">
      <t>ホウモン</t>
    </rPh>
    <rPh sb="73" eb="74">
      <t>ケイ</t>
    </rPh>
    <rPh sb="78" eb="79">
      <t>トウ</t>
    </rPh>
    <rPh sb="80" eb="82">
      <t>テイイン</t>
    </rPh>
    <rPh sb="82" eb="83">
      <t>スウ</t>
    </rPh>
    <rPh sb="84" eb="85">
      <t>サダ</t>
    </rPh>
    <rPh sb="94" eb="95">
      <t>ノゾ</t>
    </rPh>
    <rPh sb="97" eb="99">
      <t>キサイ</t>
    </rPh>
    <phoneticPr fontId="1"/>
  </si>
  <si>
    <t>過去10日以内の陽性者の発生有無</t>
    <phoneticPr fontId="1"/>
  </si>
  <si>
    <t>過去10日以内に陽性者が発生しており、既に報告をしている場合は「有」を選択してください。報告している案件がない場合は「無」を選択してください。</t>
    <rPh sb="0" eb="2">
      <t>カコ</t>
    </rPh>
    <rPh sb="4" eb="5">
      <t>ニチ</t>
    </rPh>
    <rPh sb="5" eb="7">
      <t>イナイ</t>
    </rPh>
    <rPh sb="8" eb="10">
      <t>ヨウセイ</t>
    </rPh>
    <rPh sb="10" eb="11">
      <t>シャ</t>
    </rPh>
    <rPh sb="12" eb="14">
      <t>ハッセイ</t>
    </rPh>
    <rPh sb="19" eb="20">
      <t>スデ</t>
    </rPh>
    <rPh sb="21" eb="23">
      <t>ホウコク</t>
    </rPh>
    <rPh sb="28" eb="30">
      <t>バアイ</t>
    </rPh>
    <rPh sb="32" eb="33">
      <t>アリ</t>
    </rPh>
    <rPh sb="35" eb="37">
      <t>センタク</t>
    </rPh>
    <rPh sb="44" eb="46">
      <t>ホウコク</t>
    </rPh>
    <rPh sb="50" eb="52">
      <t>アンケン</t>
    </rPh>
    <rPh sb="55" eb="57">
      <t>バアイ</t>
    </rPh>
    <rPh sb="59" eb="60">
      <t>ナ</t>
    </rPh>
    <rPh sb="62" eb="64">
      <t>センタク</t>
    </rPh>
    <phoneticPr fontId="1"/>
  </si>
  <si>
    <t>①陽性判明年月日</t>
    <phoneticPr fontId="1"/>
  </si>
  <si>
    <t>検査結果が確定した日を記載してください。</t>
    <rPh sb="0" eb="2">
      <t>ケンサ</t>
    </rPh>
    <rPh sb="2" eb="4">
      <t>ケッカ</t>
    </rPh>
    <rPh sb="5" eb="7">
      <t>カクテイ</t>
    </rPh>
    <rPh sb="9" eb="10">
      <t>ヒ</t>
    </rPh>
    <rPh sb="11" eb="13">
      <t>キサイ</t>
    </rPh>
    <phoneticPr fontId="1"/>
  </si>
  <si>
    <t>②性別</t>
    <rPh sb="1" eb="3">
      <t>セイベツ</t>
    </rPh>
    <phoneticPr fontId="1"/>
  </si>
  <si>
    <t>性別を選択してください。</t>
    <rPh sb="0" eb="2">
      <t>セイベツ</t>
    </rPh>
    <rPh sb="3" eb="5">
      <t>センタク</t>
    </rPh>
    <phoneticPr fontId="1"/>
  </si>
  <si>
    <t>年齢区分を選択してください。</t>
    <rPh sb="0" eb="4">
      <t>ネンレイクブン</t>
    </rPh>
    <rPh sb="5" eb="7">
      <t>センタク</t>
    </rPh>
    <phoneticPr fontId="1"/>
  </si>
  <si>
    <t>③年齢区分</t>
    <rPh sb="1" eb="3">
      <t>ネンレイ</t>
    </rPh>
    <rPh sb="3" eb="5">
      <t>クブン</t>
    </rPh>
    <phoneticPr fontId="1"/>
  </si>
  <si>
    <t>④職員、利用者の別</t>
    <phoneticPr fontId="1"/>
  </si>
  <si>
    <t>陽性者が職員か利用者かを選択してください。</t>
    <rPh sb="0" eb="2">
      <t>ヨウセイ</t>
    </rPh>
    <rPh sb="2" eb="3">
      <t>シャ</t>
    </rPh>
    <rPh sb="4" eb="6">
      <t>ショクイン</t>
    </rPh>
    <rPh sb="7" eb="10">
      <t>リヨウシャ</t>
    </rPh>
    <rPh sb="12" eb="14">
      <t>センタク</t>
    </rPh>
    <phoneticPr fontId="1"/>
  </si>
  <si>
    <t>⑤検査方式</t>
    <phoneticPr fontId="1"/>
  </si>
  <si>
    <t>検査方式がPCR検査か抗原検査のいずれであったかを選択してください。抗原検査後にPCR検査を実施し陽性が確定した場合は「PCR検査」を選択してください。</t>
    <rPh sb="0" eb="2">
      <t>ケンサ</t>
    </rPh>
    <rPh sb="2" eb="4">
      <t>ホウシキ</t>
    </rPh>
    <rPh sb="11" eb="15">
      <t>コウゲンケンサ</t>
    </rPh>
    <rPh sb="25" eb="27">
      <t>センタク</t>
    </rPh>
    <rPh sb="34" eb="38">
      <t>コウゲンケンサ</t>
    </rPh>
    <rPh sb="38" eb="39">
      <t>ゴ</t>
    </rPh>
    <rPh sb="43" eb="45">
      <t>ケンサ</t>
    </rPh>
    <rPh sb="46" eb="48">
      <t>ジッシ</t>
    </rPh>
    <rPh sb="49" eb="51">
      <t>ヨウセイ</t>
    </rPh>
    <rPh sb="52" eb="54">
      <t>カクテイ</t>
    </rPh>
    <rPh sb="56" eb="58">
      <t>バアイ</t>
    </rPh>
    <rPh sb="63" eb="65">
      <t>ケンサ</t>
    </rPh>
    <rPh sb="67" eb="69">
      <t>センタク</t>
    </rPh>
    <phoneticPr fontId="1"/>
  </si>
  <si>
    <t>⑥医師による陽性確認の有無等</t>
    <phoneticPr fontId="1"/>
  </si>
  <si>
    <t>医師による陽性確認があったかどうかを選択してください。</t>
    <rPh sb="18" eb="20">
      <t>センタク</t>
    </rPh>
    <phoneticPr fontId="1"/>
  </si>
  <si>
    <t>⑦備考</t>
    <phoneticPr fontId="1"/>
  </si>
  <si>
    <t>療養場所（自宅、施設内、入院等）の他、特に記載しておくべき事項があれば記載してください。</t>
    <rPh sb="17" eb="18">
      <t>ホカ</t>
    </rPh>
    <rPh sb="19" eb="20">
      <t>トク</t>
    </rPh>
    <rPh sb="21" eb="23">
      <t>キサイ</t>
    </rPh>
    <rPh sb="29" eb="31">
      <t>ジコウ</t>
    </rPh>
    <phoneticPr fontId="1"/>
  </si>
  <si>
    <t>（３）記載完了後</t>
    <rPh sb="3" eb="5">
      <t>キサイ</t>
    </rPh>
    <rPh sb="5" eb="7">
      <t>カンリョウ</t>
    </rPh>
    <rPh sb="7" eb="8">
      <t>ゴ</t>
    </rPh>
    <phoneticPr fontId="1"/>
  </si>
  <si>
    <t>・提出年月日欄の右に記載されている「エラー確認欄」が、「入力完了（エラーなし）」になっていることを確認してください。</t>
    <rPh sb="1" eb="3">
      <t>テイシュツ</t>
    </rPh>
    <rPh sb="3" eb="6">
      <t>ネンガッピ</t>
    </rPh>
    <rPh sb="6" eb="7">
      <t>ラン</t>
    </rPh>
    <rPh sb="8" eb="9">
      <t>ミギ</t>
    </rPh>
    <rPh sb="10" eb="12">
      <t>キサイ</t>
    </rPh>
    <rPh sb="21" eb="23">
      <t>カクニン</t>
    </rPh>
    <rPh sb="23" eb="24">
      <t>ラン</t>
    </rPh>
    <rPh sb="28" eb="30">
      <t>ニュウリョク</t>
    </rPh>
    <rPh sb="30" eb="32">
      <t>カンリョウ</t>
    </rPh>
    <rPh sb="49" eb="51">
      <t>カクニン</t>
    </rPh>
    <phoneticPr fontId="1"/>
  </si>
  <si>
    <t>　　・青色セルは必須記載事項です。すべてのセルが白色になるように記載してください。</t>
    <rPh sb="3" eb="4">
      <t>アオ</t>
    </rPh>
    <rPh sb="4" eb="5">
      <t>イロ</t>
    </rPh>
    <rPh sb="8" eb="10">
      <t>ヒッス</t>
    </rPh>
    <rPh sb="10" eb="12">
      <t>キサイ</t>
    </rPh>
    <rPh sb="12" eb="14">
      <t>ジコウ</t>
    </rPh>
    <rPh sb="24" eb="26">
      <t>シロイロ</t>
    </rPh>
    <rPh sb="32" eb="34">
      <t>キサイ</t>
    </rPh>
    <phoneticPr fontId="1"/>
  </si>
  <si>
    <t>　送付先：covid19-kansentaisaku@pref.tottori.lg.jp</t>
    <rPh sb="1" eb="4">
      <t>ソウフサキ</t>
    </rPh>
    <phoneticPr fontId="1"/>
  </si>
  <si>
    <t>　（電子メールによる送付が難しい場合のみ、ﾌｧｸｼﾐﾘ：0857-26-8136　に送信してください。）</t>
    <rPh sb="2" eb="4">
      <t>デンシ</t>
    </rPh>
    <rPh sb="10" eb="12">
      <t>ソウフ</t>
    </rPh>
    <rPh sb="13" eb="14">
      <t>ムズカ</t>
    </rPh>
    <rPh sb="16" eb="18">
      <t>バアイ</t>
    </rPh>
    <rPh sb="42" eb="44">
      <t>ソウシン</t>
    </rPh>
    <phoneticPr fontId="1"/>
  </si>
  <si>
    <t>・記入済みの報告書は、原則、Excelファイルのまま、電子メールにより以下の送付先に送信してください。</t>
    <rPh sb="1" eb="3">
      <t>キニュウ</t>
    </rPh>
    <rPh sb="3" eb="4">
      <t>ズ</t>
    </rPh>
    <rPh sb="6" eb="9">
      <t>ホウコクショ</t>
    </rPh>
    <rPh sb="11" eb="13">
      <t>ゲンソク</t>
    </rPh>
    <rPh sb="27" eb="29">
      <t>デンシ</t>
    </rPh>
    <rPh sb="35" eb="37">
      <t>イカ</t>
    </rPh>
    <rPh sb="38" eb="41">
      <t>ソウフサキ</t>
    </rPh>
    <rPh sb="42" eb="44">
      <t>ソウシン</t>
    </rPh>
    <phoneticPr fontId="1"/>
  </si>
  <si>
    <t>covid19-kansentaisaku@pref.tottori.lg.jp</t>
    <phoneticPr fontId="1"/>
  </si>
  <si>
    <t>⑦備考</t>
    <rPh sb="1" eb="3">
      <t>ビコウ</t>
    </rPh>
    <phoneticPr fontId="1"/>
  </si>
  <si>
    <t>公的機関に届け出ている施設名称を記載してください。</t>
    <rPh sb="0" eb="2">
      <t>コウテキ</t>
    </rPh>
    <rPh sb="2" eb="4">
      <t>キカン</t>
    </rPh>
    <rPh sb="5" eb="6">
      <t>トド</t>
    </rPh>
    <rPh sb="7" eb="8">
      <t>デ</t>
    </rPh>
    <rPh sb="11" eb="13">
      <t>シセツ</t>
    </rPh>
    <rPh sb="13" eb="15">
      <t>メイショウ</t>
    </rPh>
    <rPh sb="16" eb="18">
      <t>キサイ</t>
    </rPh>
    <phoneticPr fontId="1"/>
  </si>
  <si>
    <t>公的機関に届け出ている法人名称を記載してください。</t>
    <rPh sb="11" eb="13">
      <t>ホウジン</t>
    </rPh>
    <rPh sb="13" eb="15">
      <t>メイショウ</t>
    </rPh>
    <rPh sb="16" eb="18">
      <t>キサイ</t>
    </rPh>
    <phoneticPr fontId="1"/>
  </si>
  <si>
    <t>鳥取市</t>
    <rPh sb="0" eb="2">
      <t>トットリ</t>
    </rPh>
    <rPh sb="2" eb="3">
      <t>シ</t>
    </rPh>
    <phoneticPr fontId="1"/>
  </si>
  <si>
    <t>岩美町</t>
    <rPh sb="0" eb="3">
      <t>イワミチョウ</t>
    </rPh>
    <phoneticPr fontId="1"/>
  </si>
  <si>
    <t>若桜町</t>
    <rPh sb="0" eb="3">
      <t>ワカサチョウ</t>
    </rPh>
    <phoneticPr fontId="1"/>
  </si>
  <si>
    <t>智頭町</t>
    <rPh sb="0" eb="3">
      <t>チズチョウ</t>
    </rPh>
    <phoneticPr fontId="1"/>
  </si>
  <si>
    <t>八頭町</t>
    <rPh sb="0" eb="3">
      <t>ヤズチョウ</t>
    </rPh>
    <phoneticPr fontId="1"/>
  </si>
  <si>
    <t>倉吉市</t>
    <rPh sb="0" eb="3">
      <t>クラヨシシ</t>
    </rPh>
    <phoneticPr fontId="1"/>
  </si>
  <si>
    <t>三朝町</t>
    <rPh sb="0" eb="3">
      <t>ミササチョウ</t>
    </rPh>
    <phoneticPr fontId="1"/>
  </si>
  <si>
    <t>岩美郡</t>
    <rPh sb="0" eb="3">
      <t>イワミグン</t>
    </rPh>
    <phoneticPr fontId="1"/>
  </si>
  <si>
    <t>八頭郡</t>
    <rPh sb="0" eb="3">
      <t>ヤズグン</t>
    </rPh>
    <phoneticPr fontId="1"/>
  </si>
  <si>
    <t>湯梨浜</t>
    <rPh sb="0" eb="3">
      <t>ユリハマ</t>
    </rPh>
    <phoneticPr fontId="1"/>
  </si>
  <si>
    <t>東伯郡</t>
    <rPh sb="0" eb="3">
      <t>トウハクグン</t>
    </rPh>
    <phoneticPr fontId="1"/>
  </si>
  <si>
    <t>北栄町</t>
    <rPh sb="0" eb="3">
      <t>ホクエイチョウ</t>
    </rPh>
    <phoneticPr fontId="1"/>
  </si>
  <si>
    <t>琴浦町</t>
    <rPh sb="0" eb="3">
      <t>コトウラチョウ</t>
    </rPh>
    <phoneticPr fontId="1"/>
  </si>
  <si>
    <t>米子市</t>
    <rPh sb="0" eb="3">
      <t>ヨナゴシ</t>
    </rPh>
    <phoneticPr fontId="1"/>
  </si>
  <si>
    <t>境港市</t>
    <rPh sb="0" eb="3">
      <t>サカイミナトシ</t>
    </rPh>
    <phoneticPr fontId="1"/>
  </si>
  <si>
    <t>西伯郡</t>
    <rPh sb="0" eb="3">
      <t>サイハクグン</t>
    </rPh>
    <phoneticPr fontId="1"/>
  </si>
  <si>
    <t>日野郡</t>
    <rPh sb="0" eb="3">
      <t>ヒノグン</t>
    </rPh>
    <phoneticPr fontId="1"/>
  </si>
  <si>
    <t>日吉津</t>
    <rPh sb="0" eb="3">
      <t>ヒエヅ</t>
    </rPh>
    <phoneticPr fontId="1"/>
  </si>
  <si>
    <t>大山町</t>
    <rPh sb="0" eb="3">
      <t>ダイセンチョウ</t>
    </rPh>
    <phoneticPr fontId="1"/>
  </si>
  <si>
    <t>南部町</t>
    <rPh sb="0" eb="3">
      <t>ナンブチョウ</t>
    </rPh>
    <phoneticPr fontId="1"/>
  </si>
  <si>
    <t>伯耆町</t>
    <rPh sb="0" eb="3">
      <t>ホウキチョウ</t>
    </rPh>
    <phoneticPr fontId="1"/>
  </si>
  <si>
    <t>日南町</t>
    <rPh sb="0" eb="3">
      <t>ニチナンチョウ</t>
    </rPh>
    <phoneticPr fontId="1"/>
  </si>
  <si>
    <t>日野町</t>
    <rPh sb="0" eb="3">
      <t>ヒノチョウ</t>
    </rPh>
    <phoneticPr fontId="1"/>
  </si>
  <si>
    <t>江府町</t>
    <rPh sb="0" eb="3">
      <t>コウフチョウ</t>
    </rPh>
    <phoneticPr fontId="1"/>
  </si>
  <si>
    <t>１．東部</t>
    <rPh sb="2" eb="4">
      <t>トウブ</t>
    </rPh>
    <phoneticPr fontId="1"/>
  </si>
  <si>
    <t>２．中部</t>
    <rPh sb="2" eb="4">
      <t>チュウブ</t>
    </rPh>
    <phoneticPr fontId="1"/>
  </si>
  <si>
    <t>３．西部</t>
    <rPh sb="2" eb="4">
      <t>セイブ</t>
    </rPh>
    <phoneticPr fontId="1"/>
  </si>
  <si>
    <t>事業所番号</t>
    <rPh sb="0" eb="5">
      <t>ジギョウショバンゴウ</t>
    </rPh>
    <phoneticPr fontId="1"/>
  </si>
  <si>
    <t>名</t>
  </si>
  <si>
    <t>　　・本書には陽性者の氏名は記載しないでください。</t>
    <rPh sb="3" eb="5">
      <t>ホンショ</t>
    </rPh>
    <rPh sb="7" eb="9">
      <t>ヨウセイ</t>
    </rPh>
    <rPh sb="9" eb="10">
      <t>シャ</t>
    </rPh>
    <rPh sb="11" eb="13">
      <t>シメイ</t>
    </rPh>
    <rPh sb="14" eb="16">
      <t>キサイ</t>
    </rPh>
    <phoneticPr fontId="1"/>
  </si>
  <si>
    <t>計</t>
    <rPh sb="0" eb="1">
      <t>ケイ</t>
    </rPh>
    <phoneticPr fontId="1"/>
  </si>
  <si>
    <t>事業所番号／主な提供サービスにおける事業所番号を記載してください。</t>
    <rPh sb="0" eb="5">
      <t>ジギョウショバンゴウ</t>
    </rPh>
    <rPh sb="6" eb="7">
      <t>オモ</t>
    </rPh>
    <rPh sb="8" eb="10">
      <t>テイキョウ</t>
    </rPh>
    <rPh sb="18" eb="23">
      <t>ジギョウショバンゴウ</t>
    </rPh>
    <rPh sb="24" eb="26">
      <t>キサイ</t>
    </rPh>
    <phoneticPr fontId="1"/>
  </si>
  <si>
    <t>　　・本書は発生届ではありません。また、陽性者を確定するものでもありません。
          陽性者を確定するとともに、その内重症化リスクが高い等必要な方について、
          発生届を保健所に届出するのは、検査に関わった医師となります。</t>
    <phoneticPr fontId="1"/>
  </si>
  <si>
    <t>所在地を記載してください。複数の建物にまたがって運営している場合は、実際に感染が発生した事業所の所在地を記載してください。</t>
    <rPh sb="0" eb="3">
      <t>ショザイチ</t>
    </rPh>
    <rPh sb="4" eb="6">
      <t>キサイ</t>
    </rPh>
    <rPh sb="13" eb="15">
      <t>フクスウ</t>
    </rPh>
    <rPh sb="16" eb="18">
      <t>タテモノ</t>
    </rPh>
    <rPh sb="24" eb="26">
      <t>ウンエイ</t>
    </rPh>
    <rPh sb="30" eb="32">
      <t>バアイ</t>
    </rPh>
    <rPh sb="34" eb="36">
      <t>ジッサイ</t>
    </rPh>
    <rPh sb="37" eb="39">
      <t>カンセン</t>
    </rPh>
    <rPh sb="40" eb="42">
      <t>ハッセイ</t>
    </rPh>
    <rPh sb="44" eb="47">
      <t>ジギョウショ</t>
    </rPh>
    <rPh sb="48" eb="51">
      <t>ショザイチ</t>
    </rPh>
    <rPh sb="52" eb="54">
      <t>キサイ</t>
    </rPh>
    <phoneticPr fontId="1"/>
  </si>
  <si>
    <t>法人名</t>
    <rPh sb="0" eb="2">
      <t>ホウジン</t>
    </rPh>
    <rPh sb="2" eb="3">
      <t>メイ</t>
    </rPh>
    <phoneticPr fontId="1"/>
  </si>
  <si>
    <t>役職</t>
    <rPh sb="0" eb="2">
      <t>ヤクショク</t>
    </rPh>
    <phoneticPr fontId="1"/>
  </si>
  <si>
    <r>
      <t>電話番号</t>
    </r>
    <r>
      <rPr>
        <sz val="9"/>
        <color rgb="FF000000"/>
        <rFont val="Meiryo UI"/>
        <family val="3"/>
        <charset val="128"/>
      </rPr>
      <t xml:space="preserve">
（平日日中）</t>
    </r>
    <rPh sb="0" eb="2">
      <t>デンワ</t>
    </rPh>
    <rPh sb="2" eb="4">
      <t>バンゴウ</t>
    </rPh>
    <rPh sb="6" eb="8">
      <t>ヘイジツ</t>
    </rPh>
    <rPh sb="8" eb="10">
      <t>ニッチュウ</t>
    </rPh>
    <phoneticPr fontId="1"/>
  </si>
  <si>
    <t>電話番号
（休日等）</t>
    <rPh sb="0" eb="2">
      <t>デンワ</t>
    </rPh>
    <rPh sb="2" eb="4">
      <t>バンゴウ</t>
    </rPh>
    <rPh sb="6" eb="8">
      <t>キュウジツ</t>
    </rPh>
    <rPh sb="8" eb="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</si>
</sst>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0_ "/>
    <numFmt numFmtId="178" formatCode="0_);[Red]\(0\)"/>
    <numFmt numFmtId="179" formatCode="m&quot;月&quot;d&quot;日&quot;;@"/>
  </numFmts>
  <fonts count="16"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Meiryo UI"/>
      <family val="3"/>
      <charset val="128"/>
    </font>
    <font>
      <sz val="11"/>
      <color theme="1"/>
      <name val="ＭＳ ゴシック"/>
      <family val="3"/>
      <charset val="128"/>
    </font>
    <font>
      <sz val="11"/>
      <color rgb="FF000000"/>
      <name val="Meiryo UI"/>
      <family val="3"/>
      <charset val="128"/>
    </font>
    <font>
      <u/>
      <sz val="11"/>
      <color theme="10"/>
      <name val="游ゴシック"/>
      <family val="2"/>
      <charset val="128"/>
      <scheme val="minor"/>
    </font>
    <font>
      <b/>
      <sz val="11"/>
      <color theme="1"/>
      <name val="游ゴシック"/>
      <family val="3"/>
      <charset val="128"/>
      <scheme val="minor"/>
    </font>
    <font>
      <sz val="10"/>
      <color theme="1"/>
      <name val="Meiryo UI"/>
      <family val="3"/>
      <charset val="128"/>
    </font>
    <font>
      <sz val="11"/>
      <color rgb="FFFF0000"/>
      <name val="游ゴシック"/>
      <family val="2"/>
      <charset val="128"/>
      <scheme val="minor"/>
    </font>
    <font>
      <u val="double"/>
      <sz val="11"/>
      <color theme="1"/>
      <name val="游ゴシック"/>
      <family val="3"/>
      <charset val="128"/>
      <scheme val="minor"/>
    </font>
    <font>
      <sz val="11"/>
      <name val="游ゴシック"/>
      <family val="2"/>
      <charset val="128"/>
      <scheme val="minor"/>
    </font>
    <font>
      <sz val="11"/>
      <name val="游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11">
    <xf numFmtId="0" fontId="0" fillId="0" borderId="0" xfId="0">
      <alignment vertical="center"/>
    </xf>
    <xf numFmtId="0" fontId="0" fillId="0" borderId="0" xfId="0" applyAlignment="1">
      <alignment vertical="center" wrapText="1"/>
    </xf>
    <xf numFmtId="0" fontId="0" fillId="0" borderId="17" xfId="0"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5" fillId="0" borderId="24" xfId="0" applyFont="1" applyBorder="1" applyAlignment="1">
      <alignment horizontal="center" vertical="center" wrapText="1"/>
    </xf>
    <xf numFmtId="0" fontId="6" fillId="0" borderId="0" xfId="0" applyFont="1">
      <alignment vertical="center"/>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left" vertical="center"/>
    </xf>
    <xf numFmtId="0" fontId="5" fillId="0" borderId="40" xfId="0" applyFont="1" applyBorder="1" applyAlignment="1">
      <alignment horizontal="left" vertical="center"/>
    </xf>
    <xf numFmtId="0" fontId="5" fillId="0" borderId="15" xfId="0" applyFont="1" applyBorder="1" applyAlignment="1">
      <alignment horizontal="center" vertical="center" wrapText="1"/>
    </xf>
    <xf numFmtId="0" fontId="5" fillId="2" borderId="24" xfId="0" applyFont="1" applyFill="1" applyBorder="1" applyAlignment="1">
      <alignment horizontal="center" vertical="center"/>
    </xf>
    <xf numFmtId="0" fontId="9" fillId="0" borderId="0" xfId="0" applyFont="1" applyAlignment="1">
      <alignment horizontal="center" vertical="center"/>
    </xf>
    <xf numFmtId="0" fontId="10" fillId="0" borderId="15" xfId="0" applyFont="1" applyBorder="1" applyAlignment="1">
      <alignment horizontal="left" vertical="top" wrapText="1"/>
    </xf>
    <xf numFmtId="0" fontId="10" fillId="0" borderId="17" xfId="0" applyFont="1" applyBorder="1" applyAlignment="1">
      <alignment horizontal="left" vertical="top" wrapText="1"/>
    </xf>
    <xf numFmtId="0" fontId="10" fillId="0" borderId="16" xfId="0" applyFont="1" applyBorder="1" applyAlignment="1">
      <alignment horizontal="left" vertical="top" wrapText="1"/>
    </xf>
    <xf numFmtId="0" fontId="5" fillId="0" borderId="17" xfId="0" applyFont="1" applyFill="1" applyBorder="1" applyAlignment="1">
      <alignment horizontal="center" vertical="center" wrapText="1"/>
    </xf>
    <xf numFmtId="0" fontId="5" fillId="0" borderId="16" xfId="0" applyFont="1" applyFill="1" applyBorder="1" applyAlignment="1">
      <alignment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xf>
    <xf numFmtId="0" fontId="5" fillId="0" borderId="42" xfId="0" applyFont="1" applyBorder="1" applyAlignment="1">
      <alignment horizontal="center" vertical="center"/>
    </xf>
    <xf numFmtId="0" fontId="11" fillId="0" borderId="0" xfId="0" applyFont="1" applyAlignment="1">
      <alignment vertical="center" wrapText="1"/>
    </xf>
    <xf numFmtId="0" fontId="8" fillId="0" borderId="0" xfId="1">
      <alignment vertical="center"/>
    </xf>
    <xf numFmtId="0" fontId="5" fillId="0" borderId="42" xfId="0" applyFont="1" applyBorder="1" applyAlignment="1">
      <alignment vertical="center"/>
    </xf>
    <xf numFmtId="0" fontId="5" fillId="0" borderId="36" xfId="0" applyFont="1" applyBorder="1" applyAlignment="1">
      <alignment vertical="center"/>
    </xf>
    <xf numFmtId="0" fontId="5" fillId="0" borderId="43" xfId="0" applyFont="1" applyBorder="1" applyAlignment="1">
      <alignment horizontal="center" vertical="center" wrapText="1"/>
    </xf>
    <xf numFmtId="0" fontId="5" fillId="3" borderId="25" xfId="0" applyFont="1" applyFill="1" applyBorder="1" applyAlignment="1">
      <alignment vertical="center" shrinkToFit="1"/>
    </xf>
    <xf numFmtId="176" fontId="0" fillId="0" borderId="0" xfId="0" applyNumberFormat="1" applyAlignment="1" applyProtection="1">
      <alignment vertical="center" wrapText="1"/>
      <protection locked="0"/>
    </xf>
    <xf numFmtId="0" fontId="5" fillId="0" borderId="17"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wrapText="1"/>
      <protection locked="0"/>
    </xf>
    <xf numFmtId="178" fontId="5" fillId="0" borderId="17"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vertical="center"/>
      <protection locked="0"/>
    </xf>
    <xf numFmtId="14" fontId="0" fillId="0" borderId="0" xfId="0" applyNumberFormat="1">
      <alignment vertical="center"/>
    </xf>
    <xf numFmtId="176" fontId="0" fillId="0" borderId="0" xfId="0" applyNumberFormat="1">
      <alignment vertical="center"/>
    </xf>
    <xf numFmtId="0" fontId="0" fillId="0" borderId="37" xfId="0" applyFill="1" applyBorder="1" applyAlignment="1" applyProtection="1">
      <alignment vertical="center" wrapText="1"/>
      <protection locked="0"/>
    </xf>
    <xf numFmtId="178" fontId="5" fillId="0" borderId="17" xfId="0" applyNumberFormat="1" applyFont="1" applyBorder="1" applyAlignment="1">
      <alignment horizontal="center" vertical="center"/>
    </xf>
    <xf numFmtId="0" fontId="5" fillId="0" borderId="34" xfId="0" applyFont="1" applyFill="1" applyBorder="1" applyAlignment="1" applyProtection="1">
      <alignment vertical="center" wrapText="1"/>
      <protection locked="0"/>
    </xf>
    <xf numFmtId="179" fontId="5" fillId="0" borderId="18" xfId="0" applyNumberFormat="1"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13"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179" fontId="5" fillId="0" borderId="9" xfId="0" applyNumberFormat="1" applyFont="1"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5" fillId="0" borderId="19" xfId="0" applyFont="1" applyBorder="1" applyAlignment="1" applyProtection="1">
      <alignment vertical="center" wrapText="1"/>
      <protection locked="0"/>
    </xf>
    <xf numFmtId="179" fontId="5" fillId="0" borderId="4" xfId="0" applyNumberFormat="1"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5" fillId="0" borderId="6" xfId="0" applyFont="1" applyBorder="1" applyAlignment="1" applyProtection="1">
      <alignment vertical="center" wrapText="1"/>
      <protection locked="0"/>
    </xf>
    <xf numFmtId="179" fontId="5" fillId="0" borderId="7" xfId="0" applyNumberFormat="1"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11" xfId="0" applyFont="1" applyBorder="1" applyAlignment="1" applyProtection="1">
      <alignment vertical="center" wrapText="1"/>
      <protection locked="0"/>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45"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9" fillId="0" borderId="0" xfId="0" applyFont="1" applyAlignment="1">
      <alignment horizontal="center" vertical="center"/>
    </xf>
    <xf numFmtId="0" fontId="13" fillId="0" borderId="0" xfId="0" applyFont="1" applyAlignment="1">
      <alignment horizontal="left" vertical="center" wrapText="1"/>
    </xf>
    <xf numFmtId="0" fontId="14"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2" fillId="0" borderId="0" xfId="0" applyFont="1" applyBorder="1" applyAlignment="1">
      <alignment horizontal="center" vertical="center" wrapText="1"/>
    </xf>
    <xf numFmtId="0" fontId="5" fillId="0" borderId="15"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42"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1" xfId="0" applyFont="1" applyBorder="1" applyAlignment="1">
      <alignment horizontal="center" vertical="center"/>
    </xf>
    <xf numFmtId="0" fontId="5" fillId="0" borderId="44" xfId="0" applyFont="1" applyBorder="1" applyAlignment="1">
      <alignment horizontal="center" vertical="center"/>
    </xf>
    <xf numFmtId="0" fontId="5" fillId="0" borderId="35"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3" fillId="0" borderId="0" xfId="0" applyFont="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alignment horizontal="right" vertical="center" wrapText="1"/>
    </xf>
    <xf numFmtId="0" fontId="5" fillId="0" borderId="28" xfId="0" applyFont="1" applyBorder="1" applyAlignment="1">
      <alignment horizontal="left" vertical="center" wrapText="1"/>
    </xf>
    <xf numFmtId="0" fontId="5" fillId="0" borderId="38" xfId="0" applyFont="1" applyBorder="1" applyAlignment="1">
      <alignment horizontal="left" vertical="center" wrapText="1"/>
    </xf>
    <xf numFmtId="0" fontId="5" fillId="0" borderId="31" xfId="0" applyFont="1" applyBorder="1" applyAlignment="1">
      <alignment horizontal="left"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11" fillId="0" borderId="0" xfId="0" applyFont="1" applyFill="1" applyAlignment="1">
      <alignment horizontal="center" vertical="center" shrinkToFit="1"/>
    </xf>
    <xf numFmtId="0" fontId="0" fillId="0" borderId="0" xfId="0" applyAlignment="1">
      <alignment horizontal="center" vertical="center" wrapText="1"/>
    </xf>
    <xf numFmtId="0" fontId="5" fillId="0" borderId="48"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49" fontId="5" fillId="0" borderId="46" xfId="0" applyNumberFormat="1" applyFont="1" applyFill="1" applyBorder="1" applyAlignment="1" applyProtection="1">
      <alignment horizontal="center" vertical="center" wrapText="1"/>
      <protection locked="0"/>
    </xf>
    <xf numFmtId="49" fontId="5" fillId="0" borderId="12" xfId="0" applyNumberFormat="1"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0" fontId="5" fillId="0" borderId="47"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49" fontId="5" fillId="0" borderId="32" xfId="0" applyNumberFormat="1"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22">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vid19-kansentaisaku@pref.tottor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34"/>
  <sheetViews>
    <sheetView tabSelected="1" view="pageBreakPreview" zoomScale="90" zoomScaleNormal="100" zoomScaleSheetLayoutView="90" workbookViewId="0">
      <selection sqref="A1:B1"/>
    </sheetView>
  </sheetViews>
  <sheetFormatPr defaultRowHeight="18" x14ac:dyDescent="0.45"/>
  <cols>
    <col min="1" max="1" width="17.3984375" customWidth="1"/>
    <col min="2" max="2" width="78.69921875" customWidth="1"/>
  </cols>
  <sheetData>
    <row r="1" spans="1:2" x14ac:dyDescent="0.45">
      <c r="A1" s="66" t="s">
        <v>22</v>
      </c>
      <c r="B1" s="66"/>
    </row>
    <row r="2" spans="1:2" ht="8.1" customHeight="1" x14ac:dyDescent="0.45">
      <c r="A2" s="18"/>
    </row>
    <row r="3" spans="1:2" x14ac:dyDescent="0.45">
      <c r="A3" t="s">
        <v>23</v>
      </c>
    </row>
    <row r="4" spans="1:2" ht="51.75" customHeight="1" x14ac:dyDescent="0.45">
      <c r="A4" s="67" t="s">
        <v>165</v>
      </c>
      <c r="B4" s="68"/>
    </row>
    <row r="5" spans="1:2" x14ac:dyDescent="0.45">
      <c r="A5" s="27" t="s">
        <v>125</v>
      </c>
      <c r="B5" s="27"/>
    </row>
    <row r="6" spans="1:2" x14ac:dyDescent="0.45">
      <c r="A6" s="24" t="s">
        <v>162</v>
      </c>
      <c r="B6" s="24"/>
    </row>
    <row r="7" spans="1:2" ht="8.1" customHeight="1" x14ac:dyDescent="0.45"/>
    <row r="8" spans="1:2" x14ac:dyDescent="0.45">
      <c r="A8" t="s">
        <v>24</v>
      </c>
    </row>
    <row r="9" spans="1:2" x14ac:dyDescent="0.45">
      <c r="A9" t="s">
        <v>25</v>
      </c>
      <c r="B9" t="s">
        <v>131</v>
      </c>
    </row>
    <row r="10" spans="1:2" x14ac:dyDescent="0.45">
      <c r="A10" t="s">
        <v>26</v>
      </c>
      <c r="B10" t="s">
        <v>132</v>
      </c>
    </row>
    <row r="11" spans="1:2" ht="36" x14ac:dyDescent="0.45">
      <c r="A11" t="s">
        <v>27</v>
      </c>
      <c r="B11" s="1" t="s">
        <v>166</v>
      </c>
    </row>
    <row r="12" spans="1:2" ht="36" x14ac:dyDescent="0.45">
      <c r="A12" t="s">
        <v>28</v>
      </c>
      <c r="B12" s="1" t="s">
        <v>29</v>
      </c>
    </row>
    <row r="13" spans="1:2" x14ac:dyDescent="0.45">
      <c r="A13" s="69" t="s">
        <v>93</v>
      </c>
      <c r="B13" t="s">
        <v>95</v>
      </c>
    </row>
    <row r="14" spans="1:2" ht="51" customHeight="1" x14ac:dyDescent="0.45">
      <c r="A14" s="69"/>
      <c r="B14" s="1" t="s">
        <v>96</v>
      </c>
    </row>
    <row r="15" spans="1:2" ht="54" x14ac:dyDescent="0.45">
      <c r="A15" s="69"/>
      <c r="B15" s="1" t="s">
        <v>106</v>
      </c>
    </row>
    <row r="16" spans="1:2" x14ac:dyDescent="0.45">
      <c r="A16" s="69"/>
      <c r="B16" s="1" t="s">
        <v>164</v>
      </c>
    </row>
    <row r="17" spans="1:2" ht="36" x14ac:dyDescent="0.45">
      <c r="A17" s="69"/>
      <c r="B17" s="1" t="s">
        <v>94</v>
      </c>
    </row>
    <row r="18" spans="1:2" ht="36" x14ac:dyDescent="0.45">
      <c r="A18" s="69"/>
      <c r="B18" s="1" t="s">
        <v>97</v>
      </c>
    </row>
    <row r="19" spans="1:2" ht="36" x14ac:dyDescent="0.45">
      <c r="A19" s="69"/>
      <c r="B19" s="1" t="s">
        <v>98</v>
      </c>
    </row>
    <row r="20" spans="1:2" ht="36" x14ac:dyDescent="0.45">
      <c r="A20" t="s">
        <v>103</v>
      </c>
      <c r="B20" s="1" t="s">
        <v>104</v>
      </c>
    </row>
    <row r="21" spans="1:2" ht="36" x14ac:dyDescent="0.45">
      <c r="A21" s="1" t="s">
        <v>107</v>
      </c>
      <c r="B21" s="1" t="s">
        <v>108</v>
      </c>
    </row>
    <row r="22" spans="1:2" x14ac:dyDescent="0.45">
      <c r="A22" t="s">
        <v>109</v>
      </c>
      <c r="B22" s="1" t="s">
        <v>110</v>
      </c>
    </row>
    <row r="23" spans="1:2" x14ac:dyDescent="0.45">
      <c r="A23" t="s">
        <v>111</v>
      </c>
      <c r="B23" s="1" t="s">
        <v>112</v>
      </c>
    </row>
    <row r="24" spans="1:2" x14ac:dyDescent="0.45">
      <c r="A24" t="s">
        <v>114</v>
      </c>
      <c r="B24" s="1" t="s">
        <v>113</v>
      </c>
    </row>
    <row r="25" spans="1:2" x14ac:dyDescent="0.45">
      <c r="A25" t="s">
        <v>115</v>
      </c>
      <c r="B25" s="1" t="s">
        <v>116</v>
      </c>
    </row>
    <row r="26" spans="1:2" ht="36" x14ac:dyDescent="0.45">
      <c r="A26" t="s">
        <v>117</v>
      </c>
      <c r="B26" s="1" t="s">
        <v>118</v>
      </c>
    </row>
    <row r="27" spans="1:2" ht="36" x14ac:dyDescent="0.45">
      <c r="A27" s="1" t="s">
        <v>119</v>
      </c>
      <c r="B27" s="1" t="s">
        <v>120</v>
      </c>
    </row>
    <row r="28" spans="1:2" ht="36" x14ac:dyDescent="0.45">
      <c r="A28" t="s">
        <v>121</v>
      </c>
      <c r="B28" s="1" t="s">
        <v>122</v>
      </c>
    </row>
    <row r="29" spans="1:2" ht="8.1" customHeight="1" x14ac:dyDescent="0.45"/>
    <row r="30" spans="1:2" x14ac:dyDescent="0.45">
      <c r="A30" t="s">
        <v>123</v>
      </c>
    </row>
    <row r="31" spans="1:2" ht="36" customHeight="1" x14ac:dyDescent="0.45">
      <c r="A31" s="70" t="s">
        <v>124</v>
      </c>
      <c r="B31" s="70"/>
    </row>
    <row r="32" spans="1:2" x14ac:dyDescent="0.45">
      <c r="A32" t="s">
        <v>128</v>
      </c>
    </row>
    <row r="33" spans="1:1" x14ac:dyDescent="0.45">
      <c r="A33" t="s">
        <v>126</v>
      </c>
    </row>
    <row r="34" spans="1:1" x14ac:dyDescent="0.45">
      <c r="A34" t="s">
        <v>127</v>
      </c>
    </row>
  </sheetData>
  <sheetProtection sheet="1" objects="1" scenarios="1" selectLockedCells="1"/>
  <mergeCells count="4">
    <mergeCell ref="A1:B1"/>
    <mergeCell ref="A4:B4"/>
    <mergeCell ref="A13:A19"/>
    <mergeCell ref="A31:B31"/>
  </mergeCells>
  <phoneticPr fontId="1"/>
  <printOptions horizontalCentered="1"/>
  <pageMargins left="0.39370078740157483" right="0.39370078740157483" top="0.39370078740157483" bottom="0.39370078740157483" header="0" footer="0"/>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Q51"/>
  <sheetViews>
    <sheetView topLeftCell="A13" zoomScaleNormal="100" zoomScaleSheetLayoutView="90" workbookViewId="0">
      <selection activeCell="F18" sqref="F18"/>
    </sheetView>
  </sheetViews>
  <sheetFormatPr defaultColWidth="10.59765625" defaultRowHeight="20.100000000000001" customHeight="1" x14ac:dyDescent="0.45"/>
  <cols>
    <col min="1" max="1" width="10.59765625" style="1"/>
    <col min="2" max="3" width="10.59765625" style="1" customWidth="1"/>
    <col min="4" max="4" width="10.59765625" style="1"/>
    <col min="5" max="5" width="10.59765625" style="1" customWidth="1"/>
    <col min="6" max="6" width="10.59765625" style="1"/>
    <col min="7" max="7" width="10.59765625" style="1" customWidth="1"/>
    <col min="8" max="8" width="20" style="1" customWidth="1"/>
    <col min="9" max="11" width="10.59765625" style="1"/>
    <col min="12" max="12" width="10.59765625" style="1" customWidth="1"/>
    <col min="13" max="17" width="10.59765625" style="1" hidden="1" customWidth="1"/>
    <col min="18" max="18" width="0" style="1" hidden="1" customWidth="1"/>
    <col min="19" max="16384" width="10.59765625" style="1"/>
  </cols>
  <sheetData>
    <row r="1" spans="1:14" ht="19.8" x14ac:dyDescent="0.45">
      <c r="A1" s="71" t="s">
        <v>101</v>
      </c>
      <c r="B1" s="71"/>
      <c r="C1" s="30" t="s">
        <v>129</v>
      </c>
      <c r="D1" s="25"/>
      <c r="E1" s="25"/>
      <c r="F1" s="26"/>
      <c r="G1" s="26"/>
      <c r="H1" s="26"/>
    </row>
    <row r="2" spans="1:14" ht="20.100000000000001" customHeight="1" x14ac:dyDescent="0.45">
      <c r="A2" s="85" t="s">
        <v>100</v>
      </c>
      <c r="B2" s="85"/>
      <c r="C2" s="85"/>
      <c r="D2" s="85"/>
      <c r="E2" s="85"/>
      <c r="H2" s="29"/>
      <c r="I2" s="99" t="s">
        <v>105</v>
      </c>
      <c r="J2" s="99"/>
      <c r="K2" s="99"/>
    </row>
    <row r="3" spans="1:14" ht="21" customHeight="1" x14ac:dyDescent="0.45">
      <c r="F3" s="86" t="s">
        <v>99</v>
      </c>
      <c r="G3" s="86"/>
      <c r="H3" s="35"/>
      <c r="I3" s="98" t="str">
        <f>IF(OR(B6="",B7="",B8="",C9="",G9="",B10="",H10="",C11="",F11="",C12="",C13="",D14="",C18="",F18="",H19="",B22="",C22="",D22="",E22="",F22="",G22="",G13=""),"必須記載項目が未入力です。",IF(AND(F11="有",H11=""),"必須記載項目が未入力です。",M21))</f>
        <v>必須記載項目が未入力です。</v>
      </c>
      <c r="J3" s="98"/>
      <c r="K3" s="98"/>
    </row>
    <row r="4" spans="1:14" ht="9.75" customHeight="1" x14ac:dyDescent="0.45"/>
    <row r="5" spans="1:14" ht="15" customHeight="1" thickBot="1" x14ac:dyDescent="0.5">
      <c r="A5" s="83" t="s">
        <v>1</v>
      </c>
      <c r="B5" s="84"/>
      <c r="C5" s="84"/>
      <c r="D5" s="84"/>
      <c r="E5" s="84"/>
      <c r="F5" s="84"/>
      <c r="G5" s="84"/>
      <c r="H5" s="84"/>
    </row>
    <row r="6" spans="1:14" s="9" customFormat="1" ht="20.100000000000001" customHeight="1" thickBot="1" x14ac:dyDescent="0.5">
      <c r="A6" s="8" t="s">
        <v>2</v>
      </c>
      <c r="B6" s="72"/>
      <c r="C6" s="73"/>
      <c r="D6" s="73"/>
      <c r="E6" s="73"/>
      <c r="F6" s="73"/>
      <c r="G6" s="73"/>
      <c r="H6" s="74"/>
    </row>
    <row r="7" spans="1:14" s="9" customFormat="1" ht="20.100000000000001" customHeight="1" thickBot="1" x14ac:dyDescent="0.5">
      <c r="A7" s="10" t="s">
        <v>167</v>
      </c>
      <c r="B7" s="101"/>
      <c r="C7" s="73"/>
      <c r="D7" s="73"/>
      <c r="E7" s="73"/>
      <c r="F7" s="73"/>
      <c r="G7" s="73"/>
      <c r="H7" s="74"/>
    </row>
    <row r="8" spans="1:14" s="9" customFormat="1" ht="20.100000000000001" customHeight="1" thickBot="1" x14ac:dyDescent="0.5">
      <c r="A8" s="11" t="s">
        <v>3</v>
      </c>
      <c r="B8" s="102"/>
      <c r="C8" s="103"/>
      <c r="D8" s="103"/>
      <c r="E8" s="103"/>
      <c r="F8" s="103"/>
      <c r="G8" s="103"/>
      <c r="H8" s="104"/>
      <c r="N8" s="9" t="str">
        <f>IFERROR(VLOOKUP(IF(LEFT(B8,3)="鳥取県",MID(B8,4,3),LEFT(B8,3)),選択肢リスト!A32:B55,2,FALSE),"")</f>
        <v/>
      </c>
    </row>
    <row r="9" spans="1:14" s="9" customFormat="1" ht="20.100000000000001" customHeight="1" x14ac:dyDescent="0.45">
      <c r="A9" s="64" t="s">
        <v>4</v>
      </c>
      <c r="B9" s="63" t="s">
        <v>168</v>
      </c>
      <c r="C9" s="107"/>
      <c r="D9" s="108"/>
      <c r="E9" s="109"/>
      <c r="F9" s="61" t="s">
        <v>0</v>
      </c>
      <c r="G9" s="81"/>
      <c r="H9" s="82"/>
    </row>
    <row r="10" spans="1:14" s="9" customFormat="1" ht="36" customHeight="1" thickBot="1" x14ac:dyDescent="0.5">
      <c r="A10" s="65" t="s">
        <v>169</v>
      </c>
      <c r="B10" s="105"/>
      <c r="C10" s="106"/>
      <c r="D10" s="62" t="s">
        <v>170</v>
      </c>
      <c r="E10" s="110"/>
      <c r="F10" s="106"/>
      <c r="G10" s="60" t="s">
        <v>5</v>
      </c>
      <c r="H10" s="46"/>
    </row>
    <row r="11" spans="1:14" s="9" customFormat="1" ht="20.100000000000001" customHeight="1" thickBot="1" x14ac:dyDescent="0.5">
      <c r="A11" s="87" t="s">
        <v>6</v>
      </c>
      <c r="B11" s="33" t="s">
        <v>7</v>
      </c>
      <c r="C11" s="79"/>
      <c r="D11" s="100"/>
      <c r="E11" s="22" t="s">
        <v>91</v>
      </c>
      <c r="F11" s="38"/>
      <c r="G11" s="22" t="s">
        <v>92</v>
      </c>
      <c r="H11" s="44"/>
      <c r="N11" s="9" t="str">
        <f>IF(C11="介護分野","１．介護分野",IF(C11="障がい分野","２．障がい分野",IF(C11="その他","３．その他","")))</f>
        <v/>
      </c>
    </row>
    <row r="12" spans="1:14" s="9" customFormat="1" ht="20.100000000000001" customHeight="1" thickBot="1" x14ac:dyDescent="0.5">
      <c r="A12" s="88"/>
      <c r="B12" s="16" t="s">
        <v>8</v>
      </c>
      <c r="C12" s="36"/>
      <c r="D12" s="14" t="s">
        <v>9</v>
      </c>
      <c r="E12" s="16" t="s">
        <v>10</v>
      </c>
      <c r="F12" s="36"/>
      <c r="G12" s="14" t="s">
        <v>9</v>
      </c>
      <c r="H12" s="34"/>
    </row>
    <row r="13" spans="1:14" s="9" customFormat="1" ht="20.100000000000001" customHeight="1" thickBot="1" x14ac:dyDescent="0.5">
      <c r="A13" s="88"/>
      <c r="B13" s="12" t="s">
        <v>11</v>
      </c>
      <c r="C13" s="37"/>
      <c r="D13" s="15" t="s">
        <v>9</v>
      </c>
      <c r="E13" s="75" t="s">
        <v>160</v>
      </c>
      <c r="F13" s="76"/>
      <c r="G13" s="79"/>
      <c r="H13" s="80"/>
    </row>
    <row r="14" spans="1:14" s="9" customFormat="1" ht="20.100000000000001" customHeight="1" x14ac:dyDescent="0.45">
      <c r="A14" s="88"/>
      <c r="B14" s="90" t="s">
        <v>30</v>
      </c>
      <c r="C14" s="91"/>
      <c r="D14" s="92"/>
      <c r="E14" s="92"/>
      <c r="F14" s="92"/>
      <c r="G14" s="92"/>
      <c r="H14" s="93"/>
    </row>
    <row r="15" spans="1:14" s="9" customFormat="1" ht="20.100000000000001" customHeight="1" x14ac:dyDescent="0.45">
      <c r="A15" s="88"/>
      <c r="B15" s="90" t="s">
        <v>12</v>
      </c>
      <c r="C15" s="91"/>
      <c r="D15" s="92"/>
      <c r="E15" s="92"/>
      <c r="F15" s="92"/>
      <c r="G15" s="92"/>
      <c r="H15" s="93"/>
    </row>
    <row r="16" spans="1:14" s="9" customFormat="1" ht="20.100000000000001" customHeight="1" thickBot="1" x14ac:dyDescent="0.5">
      <c r="A16" s="89"/>
      <c r="B16" s="94" t="s">
        <v>13</v>
      </c>
      <c r="C16" s="95"/>
      <c r="D16" s="96"/>
      <c r="E16" s="96"/>
      <c r="F16" s="96"/>
      <c r="G16" s="96"/>
      <c r="H16" s="97"/>
    </row>
    <row r="17" spans="1:17" ht="10.5" customHeight="1" thickBot="1" x14ac:dyDescent="0.5"/>
    <row r="18" spans="1:17" s="9" customFormat="1" ht="20.100000000000001" customHeight="1" thickBot="1" x14ac:dyDescent="0.5">
      <c r="A18" s="77" t="s">
        <v>102</v>
      </c>
      <c r="B18" s="13" t="s">
        <v>14</v>
      </c>
      <c r="C18" s="39"/>
      <c r="D18" s="14" t="s">
        <v>9</v>
      </c>
      <c r="E18" s="13" t="s">
        <v>15</v>
      </c>
      <c r="F18" s="40"/>
      <c r="G18" s="14" t="s">
        <v>9</v>
      </c>
      <c r="H18" s="17"/>
    </row>
    <row r="19" spans="1:17" s="9" customFormat="1" ht="20.100000000000001" customHeight="1" thickBot="1" x14ac:dyDescent="0.5">
      <c r="A19" s="78"/>
      <c r="B19" s="28" t="s">
        <v>163</v>
      </c>
      <c r="C19" s="45" t="str">
        <f>IF(C18+F18=0,"",C18+F18)</f>
        <v/>
      </c>
      <c r="D19" s="23" t="s">
        <v>161</v>
      </c>
      <c r="E19" s="31" t="s">
        <v>16</v>
      </c>
      <c r="F19" s="32"/>
      <c r="G19" s="32"/>
      <c r="H19" s="41"/>
    </row>
    <row r="20" spans="1:17" ht="10.5" customHeight="1" thickBot="1" x14ac:dyDescent="0.5"/>
    <row r="21" spans="1:17" ht="48" customHeight="1" thickBot="1" x14ac:dyDescent="0.5">
      <c r="A21" s="2"/>
      <c r="B21" s="19" t="s">
        <v>17</v>
      </c>
      <c r="C21" s="20" t="s">
        <v>18</v>
      </c>
      <c r="D21" s="20" t="s">
        <v>19</v>
      </c>
      <c r="E21" s="20" t="s">
        <v>20</v>
      </c>
      <c r="F21" s="20" t="s">
        <v>117</v>
      </c>
      <c r="G21" s="20" t="s">
        <v>21</v>
      </c>
      <c r="H21" s="21" t="s">
        <v>130</v>
      </c>
      <c r="M21" s="1" t="str">
        <f>IF(COUNTIF(M22:M51,9)=0,N21,"感染者名簿情報に未入力の項目があります。")</f>
        <v>入力完了（エラーなし）</v>
      </c>
      <c r="N21" s="1" t="str">
        <f>IF(C18=N22,IF(F18=N23,O21,"利用者の陽性者数と名簿の掲載数が一致しません。"),"職員の陽性者数と名簿の掲載数が一致しません。")</f>
        <v>入力完了（エラーなし）</v>
      </c>
      <c r="O21" s="1" t="str">
        <f>IF(COUNTIF(O22:O51,0)&gt;=1,"入力した年齢区分に誤りがあります。",P21)</f>
        <v>入力完了（エラーなし）</v>
      </c>
      <c r="P21" s="1" t="str">
        <f>IF(COUNTIF(P22:P51,0)&gt;=1,"入力した職員、利用者の別に誤りがあります。",Q21)</f>
        <v>入力完了（エラーなし）</v>
      </c>
      <c r="Q21" s="1" t="str">
        <f>IF(COUNTIF(Q22:Q51,0)&gt;=1,"入力した検査方式に誤りがあります。","入力完了（エラーなし）")</f>
        <v>入力完了（エラーなし）</v>
      </c>
    </row>
    <row r="22" spans="1:17" ht="20.100000000000001" customHeight="1" x14ac:dyDescent="0.45">
      <c r="A22" s="4">
        <v>1</v>
      </c>
      <c r="B22" s="47"/>
      <c r="C22" s="48"/>
      <c r="D22" s="48"/>
      <c r="E22" s="48"/>
      <c r="F22" s="48"/>
      <c r="G22" s="48"/>
      <c r="H22" s="49"/>
      <c r="M22" s="1">
        <f>IF(OR(COUNTIF(B22:G22,"")=0,COUNTIF(B22:G22,"")=6),1,9)</f>
        <v>1</v>
      </c>
      <c r="N22" s="1">
        <f>COUNTIF(E22:E51,"１．職員")</f>
        <v>0</v>
      </c>
      <c r="O22" s="1">
        <f>IF(D22="",1,IF(OR(D22="１．18歳未満",D22="２．18歳以上65歳未満",D22="３．65歳以上"),1,0))</f>
        <v>1</v>
      </c>
      <c r="P22" s="1">
        <f>IF(E22="",1,IF(OR(E22="１．職員",E22="２．利用者"),1,0))</f>
        <v>1</v>
      </c>
      <c r="Q22" s="1">
        <f>IF(F22="",1,IF(OR(F22="１．PCR検査",F22="２．抗原検査"),1,0))</f>
        <v>1</v>
      </c>
    </row>
    <row r="23" spans="1:17" ht="20.100000000000001" customHeight="1" x14ac:dyDescent="0.45">
      <c r="A23" s="3">
        <f>A22+1</f>
        <v>2</v>
      </c>
      <c r="B23" s="47"/>
      <c r="C23" s="48"/>
      <c r="D23" s="48"/>
      <c r="E23" s="48"/>
      <c r="F23" s="48"/>
      <c r="G23" s="48"/>
      <c r="H23" s="50"/>
      <c r="M23" s="1">
        <f t="shared" ref="M23:M51" si="0">IF(OR(COUNTIF(B23:G23,"")=0,COUNTIF(B23:G23,"")=6),1,9)</f>
        <v>1</v>
      </c>
      <c r="N23" s="1">
        <f>COUNTIF(E22:E51,"２．利用者")</f>
        <v>0</v>
      </c>
      <c r="O23" s="1">
        <f t="shared" ref="O23:O51" si="1">IF(D23="",1,IF(OR(D23="１．18歳未満",D23="２．18歳以上65歳未満",D23="３．65歳以上"),1,0))</f>
        <v>1</v>
      </c>
      <c r="P23" s="1">
        <f t="shared" ref="P23:P51" si="2">IF(E23="",1,IF(OR(E23="１．職員",E23="２．利用者"),1,0))</f>
        <v>1</v>
      </c>
      <c r="Q23" s="1">
        <f t="shared" ref="Q23:Q51" si="3">IF(F23="",1,IF(OR(F23="１．PCR検査",F23="２．抗原検査"),1,0))</f>
        <v>1</v>
      </c>
    </row>
    <row r="24" spans="1:17" ht="20.100000000000001" customHeight="1" x14ac:dyDescent="0.45">
      <c r="A24" s="3">
        <f t="shared" ref="A24:A41" si="4">A23+1</f>
        <v>3</v>
      </c>
      <c r="B24" s="47"/>
      <c r="C24" s="48"/>
      <c r="D24" s="48"/>
      <c r="E24" s="48"/>
      <c r="F24" s="48"/>
      <c r="G24" s="48"/>
      <c r="H24" s="50"/>
      <c r="M24" s="1">
        <f t="shared" si="0"/>
        <v>1</v>
      </c>
      <c r="O24" s="1">
        <f t="shared" si="1"/>
        <v>1</v>
      </c>
      <c r="P24" s="1">
        <f t="shared" si="2"/>
        <v>1</v>
      </c>
      <c r="Q24" s="1">
        <f t="shared" si="3"/>
        <v>1</v>
      </c>
    </row>
    <row r="25" spans="1:17" ht="20.100000000000001" customHeight="1" x14ac:dyDescent="0.45">
      <c r="A25" s="3">
        <f t="shared" si="4"/>
        <v>4</v>
      </c>
      <c r="B25" s="47"/>
      <c r="C25" s="48"/>
      <c r="D25" s="48"/>
      <c r="E25" s="48"/>
      <c r="F25" s="48"/>
      <c r="G25" s="48"/>
      <c r="H25" s="50"/>
      <c r="M25" s="1">
        <f t="shared" si="0"/>
        <v>1</v>
      </c>
      <c r="O25" s="1">
        <f t="shared" si="1"/>
        <v>1</v>
      </c>
      <c r="P25" s="1">
        <f t="shared" si="2"/>
        <v>1</v>
      </c>
      <c r="Q25" s="1">
        <f t="shared" si="3"/>
        <v>1</v>
      </c>
    </row>
    <row r="26" spans="1:17" ht="20.100000000000001" customHeight="1" thickBot="1" x14ac:dyDescent="0.5">
      <c r="A26" s="5">
        <f t="shared" si="4"/>
        <v>5</v>
      </c>
      <c r="B26" s="51"/>
      <c r="C26" s="52"/>
      <c r="D26" s="52"/>
      <c r="E26" s="52"/>
      <c r="F26" s="52"/>
      <c r="G26" s="52"/>
      <c r="H26" s="53"/>
      <c r="M26" s="1">
        <f t="shared" si="0"/>
        <v>1</v>
      </c>
      <c r="O26" s="1">
        <f t="shared" si="1"/>
        <v>1</v>
      </c>
      <c r="P26" s="1">
        <f t="shared" si="2"/>
        <v>1</v>
      </c>
      <c r="Q26" s="1">
        <f t="shared" si="3"/>
        <v>1</v>
      </c>
    </row>
    <row r="27" spans="1:17" ht="20.100000000000001" customHeight="1" x14ac:dyDescent="0.45">
      <c r="A27" s="6">
        <f t="shared" si="4"/>
        <v>6</v>
      </c>
      <c r="B27" s="54"/>
      <c r="C27" s="55"/>
      <c r="D27" s="55"/>
      <c r="E27" s="55"/>
      <c r="F27" s="55"/>
      <c r="G27" s="55"/>
      <c r="H27" s="56"/>
      <c r="M27" s="1">
        <f t="shared" si="0"/>
        <v>1</v>
      </c>
      <c r="O27" s="1">
        <f t="shared" si="1"/>
        <v>1</v>
      </c>
      <c r="P27" s="1">
        <f t="shared" si="2"/>
        <v>1</v>
      </c>
      <c r="Q27" s="1">
        <f t="shared" si="3"/>
        <v>1</v>
      </c>
    </row>
    <row r="28" spans="1:17" ht="20.100000000000001" customHeight="1" x14ac:dyDescent="0.45">
      <c r="A28" s="3">
        <f t="shared" si="4"/>
        <v>7</v>
      </c>
      <c r="B28" s="57"/>
      <c r="C28" s="58"/>
      <c r="D28" s="58"/>
      <c r="E28" s="58"/>
      <c r="F28" s="58"/>
      <c r="G28" s="58"/>
      <c r="H28" s="50"/>
      <c r="M28" s="1">
        <f t="shared" si="0"/>
        <v>1</v>
      </c>
      <c r="O28" s="1">
        <f t="shared" si="1"/>
        <v>1</v>
      </c>
      <c r="P28" s="1">
        <f t="shared" si="2"/>
        <v>1</v>
      </c>
      <c r="Q28" s="1">
        <f t="shared" si="3"/>
        <v>1</v>
      </c>
    </row>
    <row r="29" spans="1:17" ht="20.100000000000001" customHeight="1" x14ac:dyDescent="0.45">
      <c r="A29" s="3">
        <f t="shared" si="4"/>
        <v>8</v>
      </c>
      <c r="B29" s="57"/>
      <c r="C29" s="58"/>
      <c r="D29" s="58"/>
      <c r="E29" s="58"/>
      <c r="F29" s="58"/>
      <c r="G29" s="58"/>
      <c r="H29" s="50"/>
      <c r="M29" s="1">
        <f t="shared" si="0"/>
        <v>1</v>
      </c>
      <c r="O29" s="1">
        <f t="shared" si="1"/>
        <v>1</v>
      </c>
      <c r="P29" s="1">
        <f t="shared" si="2"/>
        <v>1</v>
      </c>
      <c r="Q29" s="1">
        <f t="shared" si="3"/>
        <v>1</v>
      </c>
    </row>
    <row r="30" spans="1:17" ht="20.100000000000001" customHeight="1" x14ac:dyDescent="0.45">
      <c r="A30" s="3">
        <f t="shared" si="4"/>
        <v>9</v>
      </c>
      <c r="B30" s="57"/>
      <c r="C30" s="58"/>
      <c r="D30" s="58"/>
      <c r="E30" s="58"/>
      <c r="F30" s="58"/>
      <c r="G30" s="58"/>
      <c r="H30" s="50"/>
      <c r="M30" s="1">
        <f t="shared" si="0"/>
        <v>1</v>
      </c>
      <c r="O30" s="1">
        <f t="shared" si="1"/>
        <v>1</v>
      </c>
      <c r="P30" s="1">
        <f t="shared" si="2"/>
        <v>1</v>
      </c>
      <c r="Q30" s="1">
        <f t="shared" si="3"/>
        <v>1</v>
      </c>
    </row>
    <row r="31" spans="1:17" ht="20.100000000000001" customHeight="1" thickBot="1" x14ac:dyDescent="0.5">
      <c r="A31" s="7">
        <f t="shared" si="4"/>
        <v>10</v>
      </c>
      <c r="B31" s="51"/>
      <c r="C31" s="52"/>
      <c r="D31" s="52"/>
      <c r="E31" s="52"/>
      <c r="F31" s="52"/>
      <c r="G31" s="52"/>
      <c r="H31" s="59"/>
      <c r="M31" s="1">
        <f t="shared" si="0"/>
        <v>1</v>
      </c>
      <c r="O31" s="1">
        <f t="shared" si="1"/>
        <v>1</v>
      </c>
      <c r="P31" s="1">
        <f t="shared" si="2"/>
        <v>1</v>
      </c>
      <c r="Q31" s="1">
        <f t="shared" si="3"/>
        <v>1</v>
      </c>
    </row>
    <row r="32" spans="1:17" ht="20.100000000000001" customHeight="1" x14ac:dyDescent="0.45">
      <c r="A32" s="6">
        <f t="shared" si="4"/>
        <v>11</v>
      </c>
      <c r="B32" s="54"/>
      <c r="C32" s="55"/>
      <c r="D32" s="55"/>
      <c r="E32" s="55"/>
      <c r="F32" s="55"/>
      <c r="G32" s="55"/>
      <c r="H32" s="56"/>
      <c r="M32" s="1">
        <f t="shared" si="0"/>
        <v>1</v>
      </c>
      <c r="O32" s="1">
        <f t="shared" si="1"/>
        <v>1</v>
      </c>
      <c r="P32" s="1">
        <f t="shared" si="2"/>
        <v>1</v>
      </c>
      <c r="Q32" s="1">
        <f t="shared" si="3"/>
        <v>1</v>
      </c>
    </row>
    <row r="33" spans="1:17" ht="20.100000000000001" customHeight="1" x14ac:dyDescent="0.45">
      <c r="A33" s="3">
        <f t="shared" si="4"/>
        <v>12</v>
      </c>
      <c r="B33" s="57"/>
      <c r="C33" s="58"/>
      <c r="D33" s="58"/>
      <c r="E33" s="58"/>
      <c r="F33" s="58"/>
      <c r="G33" s="58"/>
      <c r="H33" s="50"/>
      <c r="M33" s="1">
        <f t="shared" si="0"/>
        <v>1</v>
      </c>
      <c r="O33" s="1">
        <f t="shared" si="1"/>
        <v>1</v>
      </c>
      <c r="P33" s="1">
        <f t="shared" si="2"/>
        <v>1</v>
      </c>
      <c r="Q33" s="1">
        <f t="shared" si="3"/>
        <v>1</v>
      </c>
    </row>
    <row r="34" spans="1:17" ht="20.100000000000001" customHeight="1" x14ac:dyDescent="0.45">
      <c r="A34" s="3">
        <f t="shared" si="4"/>
        <v>13</v>
      </c>
      <c r="B34" s="57"/>
      <c r="C34" s="58"/>
      <c r="D34" s="58"/>
      <c r="E34" s="58"/>
      <c r="F34" s="58"/>
      <c r="G34" s="58"/>
      <c r="H34" s="50"/>
      <c r="M34" s="1">
        <f t="shared" si="0"/>
        <v>1</v>
      </c>
      <c r="O34" s="1">
        <f t="shared" si="1"/>
        <v>1</v>
      </c>
      <c r="P34" s="1">
        <f t="shared" si="2"/>
        <v>1</v>
      </c>
      <c r="Q34" s="1">
        <f t="shared" si="3"/>
        <v>1</v>
      </c>
    </row>
    <row r="35" spans="1:17" ht="20.100000000000001" customHeight="1" x14ac:dyDescent="0.45">
      <c r="A35" s="3">
        <f t="shared" si="4"/>
        <v>14</v>
      </c>
      <c r="B35" s="57"/>
      <c r="C35" s="58"/>
      <c r="D35" s="58"/>
      <c r="E35" s="58"/>
      <c r="F35" s="58"/>
      <c r="G35" s="58"/>
      <c r="H35" s="50"/>
      <c r="M35" s="1">
        <f t="shared" si="0"/>
        <v>1</v>
      </c>
      <c r="O35" s="1">
        <f t="shared" si="1"/>
        <v>1</v>
      </c>
      <c r="P35" s="1">
        <f t="shared" si="2"/>
        <v>1</v>
      </c>
      <c r="Q35" s="1">
        <f t="shared" si="3"/>
        <v>1</v>
      </c>
    </row>
    <row r="36" spans="1:17" ht="20.100000000000001" customHeight="1" thickBot="1" x14ac:dyDescent="0.5">
      <c r="A36" s="7">
        <f t="shared" si="4"/>
        <v>15</v>
      </c>
      <c r="B36" s="51"/>
      <c r="C36" s="52"/>
      <c r="D36" s="52"/>
      <c r="E36" s="52"/>
      <c r="F36" s="52"/>
      <c r="G36" s="52"/>
      <c r="H36" s="59"/>
      <c r="M36" s="1">
        <f t="shared" si="0"/>
        <v>1</v>
      </c>
      <c r="O36" s="1">
        <f t="shared" si="1"/>
        <v>1</v>
      </c>
      <c r="P36" s="1">
        <f t="shared" si="2"/>
        <v>1</v>
      </c>
      <c r="Q36" s="1">
        <f t="shared" si="3"/>
        <v>1</v>
      </c>
    </row>
    <row r="37" spans="1:17" ht="20.100000000000001" customHeight="1" x14ac:dyDescent="0.45">
      <c r="A37" s="6">
        <f t="shared" si="4"/>
        <v>16</v>
      </c>
      <c r="B37" s="54"/>
      <c r="C37" s="55"/>
      <c r="D37" s="55"/>
      <c r="E37" s="55"/>
      <c r="F37" s="55"/>
      <c r="G37" s="55"/>
      <c r="H37" s="56"/>
      <c r="M37" s="1">
        <f t="shared" si="0"/>
        <v>1</v>
      </c>
      <c r="O37" s="1">
        <f t="shared" si="1"/>
        <v>1</v>
      </c>
      <c r="P37" s="1">
        <f t="shared" si="2"/>
        <v>1</v>
      </c>
      <c r="Q37" s="1">
        <f t="shared" si="3"/>
        <v>1</v>
      </c>
    </row>
    <row r="38" spans="1:17" ht="20.100000000000001" customHeight="1" x14ac:dyDescent="0.45">
      <c r="A38" s="3">
        <f t="shared" si="4"/>
        <v>17</v>
      </c>
      <c r="B38" s="57"/>
      <c r="C38" s="58"/>
      <c r="D38" s="58"/>
      <c r="E38" s="58"/>
      <c r="F38" s="58"/>
      <c r="G38" s="58"/>
      <c r="H38" s="50"/>
      <c r="M38" s="1">
        <f t="shared" si="0"/>
        <v>1</v>
      </c>
      <c r="O38" s="1">
        <f t="shared" si="1"/>
        <v>1</v>
      </c>
      <c r="P38" s="1">
        <f t="shared" si="2"/>
        <v>1</v>
      </c>
      <c r="Q38" s="1">
        <f t="shared" si="3"/>
        <v>1</v>
      </c>
    </row>
    <row r="39" spans="1:17" ht="20.100000000000001" customHeight="1" x14ac:dyDescent="0.45">
      <c r="A39" s="3">
        <f t="shared" si="4"/>
        <v>18</v>
      </c>
      <c r="B39" s="57"/>
      <c r="C39" s="58"/>
      <c r="D39" s="58"/>
      <c r="E39" s="58"/>
      <c r="F39" s="58"/>
      <c r="G39" s="58"/>
      <c r="H39" s="50"/>
      <c r="M39" s="1">
        <f t="shared" si="0"/>
        <v>1</v>
      </c>
      <c r="O39" s="1">
        <f t="shared" si="1"/>
        <v>1</v>
      </c>
      <c r="P39" s="1">
        <f t="shared" si="2"/>
        <v>1</v>
      </c>
      <c r="Q39" s="1">
        <f t="shared" si="3"/>
        <v>1</v>
      </c>
    </row>
    <row r="40" spans="1:17" ht="20.100000000000001" customHeight="1" x14ac:dyDescent="0.45">
      <c r="A40" s="3">
        <f t="shared" si="4"/>
        <v>19</v>
      </c>
      <c r="B40" s="57"/>
      <c r="C40" s="58"/>
      <c r="D40" s="58"/>
      <c r="E40" s="58"/>
      <c r="F40" s="58"/>
      <c r="G40" s="58"/>
      <c r="H40" s="50"/>
      <c r="M40" s="1">
        <f t="shared" si="0"/>
        <v>1</v>
      </c>
      <c r="O40" s="1">
        <f t="shared" si="1"/>
        <v>1</v>
      </c>
      <c r="P40" s="1">
        <f t="shared" si="2"/>
        <v>1</v>
      </c>
      <c r="Q40" s="1">
        <f t="shared" si="3"/>
        <v>1</v>
      </c>
    </row>
    <row r="41" spans="1:17" ht="20.100000000000001" customHeight="1" thickBot="1" x14ac:dyDescent="0.5">
      <c r="A41" s="7">
        <f t="shared" si="4"/>
        <v>20</v>
      </c>
      <c r="B41" s="51"/>
      <c r="C41" s="52"/>
      <c r="D41" s="52"/>
      <c r="E41" s="52"/>
      <c r="F41" s="52"/>
      <c r="G41" s="52"/>
      <c r="H41" s="59"/>
      <c r="M41" s="1">
        <f t="shared" si="0"/>
        <v>1</v>
      </c>
      <c r="O41" s="1">
        <f t="shared" si="1"/>
        <v>1</v>
      </c>
      <c r="P41" s="1">
        <f t="shared" si="2"/>
        <v>1</v>
      </c>
      <c r="Q41" s="1">
        <f t="shared" si="3"/>
        <v>1</v>
      </c>
    </row>
    <row r="42" spans="1:17" ht="20.100000000000001" customHeight="1" x14ac:dyDescent="0.45">
      <c r="A42" s="6">
        <f t="shared" ref="A42:A51" si="5">A41+1</f>
        <v>21</v>
      </c>
      <c r="B42" s="54"/>
      <c r="C42" s="55"/>
      <c r="D42" s="55"/>
      <c r="E42" s="55"/>
      <c r="F42" s="55"/>
      <c r="G42" s="55"/>
      <c r="H42" s="56"/>
      <c r="M42" s="1">
        <f t="shared" si="0"/>
        <v>1</v>
      </c>
      <c r="O42" s="1">
        <f t="shared" si="1"/>
        <v>1</v>
      </c>
      <c r="P42" s="1">
        <f t="shared" si="2"/>
        <v>1</v>
      </c>
      <c r="Q42" s="1">
        <f t="shared" si="3"/>
        <v>1</v>
      </c>
    </row>
    <row r="43" spans="1:17" ht="20.100000000000001" customHeight="1" x14ac:dyDescent="0.45">
      <c r="A43" s="3">
        <f t="shared" si="5"/>
        <v>22</v>
      </c>
      <c r="B43" s="57"/>
      <c r="C43" s="58"/>
      <c r="D43" s="58"/>
      <c r="E43" s="58"/>
      <c r="F43" s="58"/>
      <c r="G43" s="58"/>
      <c r="H43" s="50"/>
      <c r="M43" s="1">
        <f t="shared" si="0"/>
        <v>1</v>
      </c>
      <c r="O43" s="1">
        <f t="shared" si="1"/>
        <v>1</v>
      </c>
      <c r="P43" s="1">
        <f t="shared" si="2"/>
        <v>1</v>
      </c>
      <c r="Q43" s="1">
        <f t="shared" si="3"/>
        <v>1</v>
      </c>
    </row>
    <row r="44" spans="1:17" ht="20.100000000000001" customHeight="1" x14ac:dyDescent="0.45">
      <c r="A44" s="3">
        <f t="shared" si="5"/>
        <v>23</v>
      </c>
      <c r="B44" s="57"/>
      <c r="C44" s="58"/>
      <c r="D44" s="58"/>
      <c r="E44" s="58"/>
      <c r="F44" s="58"/>
      <c r="G44" s="58"/>
      <c r="H44" s="50"/>
      <c r="M44" s="1">
        <f t="shared" si="0"/>
        <v>1</v>
      </c>
      <c r="O44" s="1">
        <f t="shared" si="1"/>
        <v>1</v>
      </c>
      <c r="P44" s="1">
        <f t="shared" si="2"/>
        <v>1</v>
      </c>
      <c r="Q44" s="1">
        <f t="shared" si="3"/>
        <v>1</v>
      </c>
    </row>
    <row r="45" spans="1:17" ht="20.100000000000001" customHeight="1" x14ac:dyDescent="0.45">
      <c r="A45" s="3">
        <f t="shared" si="5"/>
        <v>24</v>
      </c>
      <c r="B45" s="57"/>
      <c r="C45" s="58"/>
      <c r="D45" s="58"/>
      <c r="E45" s="58"/>
      <c r="F45" s="58"/>
      <c r="G45" s="58"/>
      <c r="H45" s="50"/>
      <c r="M45" s="1">
        <f t="shared" si="0"/>
        <v>1</v>
      </c>
      <c r="O45" s="1">
        <f t="shared" si="1"/>
        <v>1</v>
      </c>
      <c r="P45" s="1">
        <f t="shared" si="2"/>
        <v>1</v>
      </c>
      <c r="Q45" s="1">
        <f t="shared" si="3"/>
        <v>1</v>
      </c>
    </row>
    <row r="46" spans="1:17" ht="20.100000000000001" customHeight="1" thickBot="1" x14ac:dyDescent="0.5">
      <c r="A46" s="7">
        <f t="shared" si="5"/>
        <v>25</v>
      </c>
      <c r="B46" s="51"/>
      <c r="C46" s="52"/>
      <c r="D46" s="52"/>
      <c r="E46" s="52"/>
      <c r="F46" s="52"/>
      <c r="G46" s="52"/>
      <c r="H46" s="59"/>
      <c r="M46" s="1">
        <f t="shared" si="0"/>
        <v>1</v>
      </c>
      <c r="O46" s="1">
        <f t="shared" si="1"/>
        <v>1</v>
      </c>
      <c r="P46" s="1">
        <f t="shared" si="2"/>
        <v>1</v>
      </c>
      <c r="Q46" s="1">
        <f t="shared" si="3"/>
        <v>1</v>
      </c>
    </row>
    <row r="47" spans="1:17" ht="20.100000000000001" customHeight="1" x14ac:dyDescent="0.45">
      <c r="A47" s="6">
        <f t="shared" si="5"/>
        <v>26</v>
      </c>
      <c r="B47" s="54"/>
      <c r="C47" s="55"/>
      <c r="D47" s="55"/>
      <c r="E47" s="55"/>
      <c r="F47" s="55"/>
      <c r="G47" s="55"/>
      <c r="H47" s="56"/>
      <c r="M47" s="1">
        <f t="shared" si="0"/>
        <v>1</v>
      </c>
      <c r="O47" s="1">
        <f t="shared" si="1"/>
        <v>1</v>
      </c>
      <c r="P47" s="1">
        <f t="shared" si="2"/>
        <v>1</v>
      </c>
      <c r="Q47" s="1">
        <f t="shared" si="3"/>
        <v>1</v>
      </c>
    </row>
    <row r="48" spans="1:17" ht="20.100000000000001" customHeight="1" x14ac:dyDescent="0.45">
      <c r="A48" s="3">
        <f t="shared" si="5"/>
        <v>27</v>
      </c>
      <c r="B48" s="57"/>
      <c r="C48" s="58"/>
      <c r="D48" s="58"/>
      <c r="E48" s="58"/>
      <c r="F48" s="58"/>
      <c r="G48" s="58"/>
      <c r="H48" s="50"/>
      <c r="M48" s="1">
        <f t="shared" si="0"/>
        <v>1</v>
      </c>
      <c r="O48" s="1">
        <f t="shared" si="1"/>
        <v>1</v>
      </c>
      <c r="P48" s="1">
        <f t="shared" si="2"/>
        <v>1</v>
      </c>
      <c r="Q48" s="1">
        <f t="shared" si="3"/>
        <v>1</v>
      </c>
    </row>
    <row r="49" spans="1:17" ht="20.100000000000001" customHeight="1" x14ac:dyDescent="0.45">
      <c r="A49" s="3">
        <f t="shared" si="5"/>
        <v>28</v>
      </c>
      <c r="B49" s="57"/>
      <c r="C49" s="58"/>
      <c r="D49" s="58"/>
      <c r="E49" s="58"/>
      <c r="F49" s="58"/>
      <c r="G49" s="58"/>
      <c r="H49" s="50"/>
      <c r="M49" s="1">
        <f t="shared" si="0"/>
        <v>1</v>
      </c>
      <c r="O49" s="1">
        <f t="shared" si="1"/>
        <v>1</v>
      </c>
      <c r="P49" s="1">
        <f t="shared" si="2"/>
        <v>1</v>
      </c>
      <c r="Q49" s="1">
        <f t="shared" si="3"/>
        <v>1</v>
      </c>
    </row>
    <row r="50" spans="1:17" ht="20.100000000000001" customHeight="1" x14ac:dyDescent="0.45">
      <c r="A50" s="3">
        <f t="shared" si="5"/>
        <v>29</v>
      </c>
      <c r="B50" s="57"/>
      <c r="C50" s="58"/>
      <c r="D50" s="58"/>
      <c r="E50" s="58"/>
      <c r="F50" s="58"/>
      <c r="G50" s="58"/>
      <c r="H50" s="50"/>
      <c r="M50" s="1">
        <f t="shared" si="0"/>
        <v>1</v>
      </c>
      <c r="O50" s="1">
        <f t="shared" si="1"/>
        <v>1</v>
      </c>
      <c r="P50" s="1">
        <f t="shared" si="2"/>
        <v>1</v>
      </c>
      <c r="Q50" s="1">
        <f t="shared" si="3"/>
        <v>1</v>
      </c>
    </row>
    <row r="51" spans="1:17" ht="20.100000000000001" customHeight="1" thickBot="1" x14ac:dyDescent="0.5">
      <c r="A51" s="7">
        <f t="shared" si="5"/>
        <v>30</v>
      </c>
      <c r="B51" s="51"/>
      <c r="C51" s="52"/>
      <c r="D51" s="52"/>
      <c r="E51" s="52"/>
      <c r="F51" s="52"/>
      <c r="G51" s="52"/>
      <c r="H51" s="59"/>
      <c r="M51" s="1">
        <f t="shared" si="0"/>
        <v>1</v>
      </c>
      <c r="O51" s="1">
        <f t="shared" si="1"/>
        <v>1</v>
      </c>
      <c r="P51" s="1">
        <f t="shared" si="2"/>
        <v>1</v>
      </c>
      <c r="Q51" s="1">
        <f t="shared" si="3"/>
        <v>1</v>
      </c>
    </row>
  </sheetData>
  <sheetProtection sheet="1" objects="1" scenarios="1" selectLockedCells="1"/>
  <mergeCells count="24">
    <mergeCell ref="I3:K3"/>
    <mergeCell ref="I2:K2"/>
    <mergeCell ref="B14:C14"/>
    <mergeCell ref="D14:H14"/>
    <mergeCell ref="C11:D11"/>
    <mergeCell ref="B7:H7"/>
    <mergeCell ref="B8:H8"/>
    <mergeCell ref="B10:C10"/>
    <mergeCell ref="C9:E9"/>
    <mergeCell ref="E10:F10"/>
    <mergeCell ref="A1:B1"/>
    <mergeCell ref="B6:H6"/>
    <mergeCell ref="E13:F13"/>
    <mergeCell ref="A18:A19"/>
    <mergeCell ref="G13:H13"/>
    <mergeCell ref="G9:H9"/>
    <mergeCell ref="A5:H5"/>
    <mergeCell ref="A2:E2"/>
    <mergeCell ref="F3:G3"/>
    <mergeCell ref="A11:A16"/>
    <mergeCell ref="B15:C15"/>
    <mergeCell ref="D15:H15"/>
    <mergeCell ref="B16:C16"/>
    <mergeCell ref="D16:H16"/>
  </mergeCells>
  <phoneticPr fontId="1"/>
  <conditionalFormatting sqref="H11">
    <cfRule type="notContainsBlanks" dxfId="21" priority="27">
      <formula>LEN(TRIM(H11))&gt;0</formula>
    </cfRule>
    <cfRule type="expression" dxfId="20" priority="38">
      <formula>$F$11="有"</formula>
    </cfRule>
  </conditionalFormatting>
  <conditionalFormatting sqref="B6:H8 D10:E10 G9:H9 C11:D11 C12:C13 F11 D14:H14 C18 H10">
    <cfRule type="containsBlanks" dxfId="19" priority="37">
      <formula>LEN(TRIM(B6))=0</formula>
    </cfRule>
  </conditionalFormatting>
  <conditionalFormatting sqref="F18">
    <cfRule type="containsBlanks" dxfId="18" priority="34">
      <formula>LEN(TRIM(F18))=0</formula>
    </cfRule>
  </conditionalFormatting>
  <conditionalFormatting sqref="H3">
    <cfRule type="containsBlanks" dxfId="17" priority="33">
      <formula>LEN(TRIM(H3))=0</formula>
    </cfRule>
  </conditionalFormatting>
  <conditionalFormatting sqref="I3:K3">
    <cfRule type="notContainsBlanks" dxfId="16" priority="31">
      <formula>LEN(TRIM(I3))&gt;0</formula>
    </cfRule>
  </conditionalFormatting>
  <conditionalFormatting sqref="B22:G22">
    <cfRule type="containsBlanks" dxfId="15" priority="26">
      <formula>LEN(TRIM(B22))=0</formula>
    </cfRule>
  </conditionalFormatting>
  <conditionalFormatting sqref="H19">
    <cfRule type="containsBlanks" dxfId="14" priority="29">
      <formula>LEN(TRIM(H19))=0</formula>
    </cfRule>
  </conditionalFormatting>
  <conditionalFormatting sqref="G13:H13">
    <cfRule type="containsBlanks" dxfId="13" priority="28">
      <formula>LEN(TRIM(G13))=0</formula>
    </cfRule>
  </conditionalFormatting>
  <conditionalFormatting sqref="B23:G23">
    <cfRule type="notContainsBlanks" dxfId="12" priority="25">
      <formula>LEN(TRIM(B23))&gt;0</formula>
    </cfRule>
    <cfRule type="expression" dxfId="11" priority="30">
      <formula>$C$19&gt;=2</formula>
    </cfRule>
  </conditionalFormatting>
  <conditionalFormatting sqref="B24:G24">
    <cfRule type="notContainsBlanks" dxfId="10" priority="22">
      <formula>LEN(TRIM(B24))&gt;0</formula>
    </cfRule>
    <cfRule type="expression" dxfId="9" priority="23">
      <formula>$C$19&gt;=3</formula>
    </cfRule>
  </conditionalFormatting>
  <conditionalFormatting sqref="B25:G25">
    <cfRule type="notContainsBlanks" dxfId="8" priority="20">
      <formula>LEN(TRIM(B25))&gt;0</formula>
    </cfRule>
    <cfRule type="expression" dxfId="7" priority="21">
      <formula>$C$19&gt;=4</formula>
    </cfRule>
  </conditionalFormatting>
  <conditionalFormatting sqref="B26:G26">
    <cfRule type="notContainsBlanks" dxfId="6" priority="19">
      <formula>LEN(TRIM(B26))&gt;0</formula>
    </cfRule>
    <cfRule type="expression" dxfId="5" priority="39">
      <formula>$C$19&gt;=$A26</formula>
    </cfRule>
  </conditionalFormatting>
  <conditionalFormatting sqref="B27:G51">
    <cfRule type="notContainsBlanks" dxfId="4" priority="4">
      <formula>LEN(TRIM(B27))&gt;0</formula>
    </cfRule>
    <cfRule type="expression" dxfId="3" priority="5">
      <formula>$C$19&gt;=$A27</formula>
    </cfRule>
  </conditionalFormatting>
  <conditionalFormatting sqref="B22:G51">
    <cfRule type="expression" dxfId="2" priority="3">
      <formula>$C$19=""</formula>
    </cfRule>
  </conditionalFormatting>
  <conditionalFormatting sqref="C9">
    <cfRule type="containsBlanks" dxfId="1" priority="2">
      <formula>LEN(TRIM(C9))=0</formula>
    </cfRule>
  </conditionalFormatting>
  <conditionalFormatting sqref="B10">
    <cfRule type="containsBlanks" dxfId="0" priority="1">
      <formula>LEN(TRIM(B10))=0</formula>
    </cfRule>
  </conditionalFormatting>
  <dataValidations count="10">
    <dataValidation type="list" allowBlank="1" showInputMessage="1" showErrorMessage="1" sqref="C22:C51">
      <formula1>"男性,女性"</formula1>
    </dataValidation>
    <dataValidation type="list" allowBlank="1" showInputMessage="1" showErrorMessage="1" sqref="D22:D51">
      <formula1>"１．18歳未満,２．18歳以上65歳未満,３．65歳以上"</formula1>
    </dataValidation>
    <dataValidation type="list" allowBlank="1" showInputMessage="1" showErrorMessage="1" sqref="E22:E51">
      <formula1>"１．職員,２．利用者"</formula1>
    </dataValidation>
    <dataValidation type="list" allowBlank="1" showInputMessage="1" showErrorMessage="1" sqref="F22:F51">
      <formula1>"１．PCR検査,２．抗原検査"</formula1>
    </dataValidation>
    <dataValidation type="list" allowBlank="1" showInputMessage="1" showErrorMessage="1" sqref="G22:G51">
      <formula1>"有り,無し,不明"</formula1>
    </dataValidation>
    <dataValidation type="list" allowBlank="1" showInputMessage="1" showErrorMessage="1" sqref="C11">
      <formula1>施設種類</formula1>
    </dataValidation>
    <dataValidation type="list" allowBlank="1" showInputMessage="1" showErrorMessage="1" sqref="D14:H14">
      <formula1>INDIRECT($C$11)</formula1>
    </dataValidation>
    <dataValidation type="list" allowBlank="1" showInputMessage="1" showErrorMessage="1" sqref="F11 H19">
      <formula1>"有,無"</formula1>
    </dataValidation>
    <dataValidation type="whole" allowBlank="1" showInputMessage="1" showErrorMessage="1" errorTitle="整数値を入力してください。" error="整数値を半角で入力してください。" sqref="F18 C18">
      <formula1>0</formula1>
      <formula2>30</formula2>
    </dataValidation>
    <dataValidation type="whole" allowBlank="1" showInputMessage="1" showErrorMessage="1" errorTitle="整数値を入力してください。" error="整数値を半角で入力してください。" sqref="G13:H13">
      <formula1>0</formula1>
      <formula2>31000000000</formula2>
    </dataValidation>
  </dataValidations>
  <hyperlinks>
    <hyperlink ref="C1" r:id="rId1"/>
  </hyperlinks>
  <printOptions horizontalCentered="1" verticalCentered="1"/>
  <pageMargins left="0.31496062992125984" right="0.31496062992125984" top="0.35433070866141736" bottom="0.35433070866141736" header="0.31496062992125984"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5"/>
  <sheetViews>
    <sheetView topLeftCell="A58" workbookViewId="0">
      <selection activeCell="I5" sqref="I5"/>
    </sheetView>
  </sheetViews>
  <sheetFormatPr defaultRowHeight="18" x14ac:dyDescent="0.45"/>
  <cols>
    <col min="1" max="1" width="38" customWidth="1"/>
    <col min="2" max="2" width="22.09765625" bestFit="1" customWidth="1"/>
    <col min="3" max="3" width="10.3984375" bestFit="1" customWidth="1"/>
  </cols>
  <sheetData>
    <row r="1" spans="1:3" x14ac:dyDescent="0.45">
      <c r="A1" t="s">
        <v>89</v>
      </c>
      <c r="B1" t="s">
        <v>90</v>
      </c>
      <c r="C1" t="s">
        <v>88</v>
      </c>
    </row>
    <row r="2" spans="1:3" x14ac:dyDescent="0.45">
      <c r="A2" t="s">
        <v>31</v>
      </c>
      <c r="B2" t="s">
        <v>60</v>
      </c>
      <c r="C2" t="s">
        <v>88</v>
      </c>
    </row>
    <row r="3" spans="1:3" x14ac:dyDescent="0.45">
      <c r="A3" t="s">
        <v>32</v>
      </c>
      <c r="B3" t="s">
        <v>61</v>
      </c>
    </row>
    <row r="4" spans="1:3" x14ac:dyDescent="0.45">
      <c r="A4" t="s">
        <v>33</v>
      </c>
      <c r="B4" t="s">
        <v>62</v>
      </c>
    </row>
    <row r="5" spans="1:3" x14ac:dyDescent="0.45">
      <c r="A5" t="s">
        <v>34</v>
      </c>
      <c r="B5" t="s">
        <v>63</v>
      </c>
    </row>
    <row r="6" spans="1:3" x14ac:dyDescent="0.45">
      <c r="A6" t="s">
        <v>35</v>
      </c>
      <c r="B6" t="s">
        <v>64</v>
      </c>
    </row>
    <row r="7" spans="1:3" x14ac:dyDescent="0.45">
      <c r="A7" t="s">
        <v>36</v>
      </c>
      <c r="B7" t="s">
        <v>65</v>
      </c>
    </row>
    <row r="8" spans="1:3" x14ac:dyDescent="0.45">
      <c r="A8" t="s">
        <v>37</v>
      </c>
      <c r="B8" t="s">
        <v>66</v>
      </c>
    </row>
    <row r="9" spans="1:3" x14ac:dyDescent="0.45">
      <c r="A9" t="s">
        <v>38</v>
      </c>
      <c r="B9" t="s">
        <v>67</v>
      </c>
    </row>
    <row r="10" spans="1:3" x14ac:dyDescent="0.45">
      <c r="A10" t="s">
        <v>39</v>
      </c>
      <c r="B10" t="s">
        <v>68</v>
      </c>
    </row>
    <row r="11" spans="1:3" x14ac:dyDescent="0.45">
      <c r="A11" t="s">
        <v>40</v>
      </c>
      <c r="B11" t="s">
        <v>69</v>
      </c>
    </row>
    <row r="12" spans="1:3" x14ac:dyDescent="0.45">
      <c r="A12" t="s">
        <v>41</v>
      </c>
      <c r="B12" t="s">
        <v>70</v>
      </c>
    </row>
    <row r="13" spans="1:3" x14ac:dyDescent="0.45">
      <c r="A13" t="s">
        <v>42</v>
      </c>
      <c r="B13" t="s">
        <v>71</v>
      </c>
    </row>
    <row r="14" spans="1:3" x14ac:dyDescent="0.45">
      <c r="A14" t="s">
        <v>43</v>
      </c>
      <c r="B14" t="s">
        <v>72</v>
      </c>
    </row>
    <row r="15" spans="1:3" x14ac:dyDescent="0.45">
      <c r="A15" t="s">
        <v>44</v>
      </c>
      <c r="B15" t="s">
        <v>73</v>
      </c>
    </row>
    <row r="16" spans="1:3" x14ac:dyDescent="0.45">
      <c r="A16" t="s">
        <v>45</v>
      </c>
      <c r="B16" t="s">
        <v>74</v>
      </c>
    </row>
    <row r="17" spans="1:2" x14ac:dyDescent="0.45">
      <c r="A17" t="s">
        <v>46</v>
      </c>
      <c r="B17" t="s">
        <v>75</v>
      </c>
    </row>
    <row r="18" spans="1:2" x14ac:dyDescent="0.45">
      <c r="A18" t="s">
        <v>47</v>
      </c>
      <c r="B18" t="s">
        <v>76</v>
      </c>
    </row>
    <row r="19" spans="1:2" x14ac:dyDescent="0.45">
      <c r="A19" t="s">
        <v>48</v>
      </c>
      <c r="B19" t="s">
        <v>77</v>
      </c>
    </row>
    <row r="20" spans="1:2" x14ac:dyDescent="0.45">
      <c r="A20" t="s">
        <v>49</v>
      </c>
      <c r="B20" t="s">
        <v>78</v>
      </c>
    </row>
    <row r="21" spans="1:2" x14ac:dyDescent="0.45">
      <c r="A21" t="s">
        <v>50</v>
      </c>
      <c r="B21" t="s">
        <v>79</v>
      </c>
    </row>
    <row r="22" spans="1:2" x14ac:dyDescent="0.45">
      <c r="A22" t="s">
        <v>51</v>
      </c>
      <c r="B22" t="s">
        <v>80</v>
      </c>
    </row>
    <row r="23" spans="1:2" x14ac:dyDescent="0.45">
      <c r="A23" t="s">
        <v>52</v>
      </c>
      <c r="B23" t="s">
        <v>81</v>
      </c>
    </row>
    <row r="24" spans="1:2" x14ac:dyDescent="0.45">
      <c r="A24" t="s">
        <v>53</v>
      </c>
      <c r="B24" t="s">
        <v>82</v>
      </c>
    </row>
    <row r="25" spans="1:2" x14ac:dyDescent="0.45">
      <c r="A25" t="s">
        <v>54</v>
      </c>
      <c r="B25" t="s">
        <v>83</v>
      </c>
    </row>
    <row r="26" spans="1:2" x14ac:dyDescent="0.45">
      <c r="A26" t="s">
        <v>55</v>
      </c>
      <c r="B26" t="s">
        <v>84</v>
      </c>
    </row>
    <row r="27" spans="1:2" x14ac:dyDescent="0.45">
      <c r="A27" t="s">
        <v>56</v>
      </c>
      <c r="B27" t="s">
        <v>85</v>
      </c>
    </row>
    <row r="28" spans="1:2" x14ac:dyDescent="0.45">
      <c r="A28" t="s">
        <v>57</v>
      </c>
      <c r="B28" t="s">
        <v>86</v>
      </c>
    </row>
    <row r="29" spans="1:2" x14ac:dyDescent="0.45">
      <c r="A29" t="s">
        <v>58</v>
      </c>
      <c r="B29" t="s">
        <v>87</v>
      </c>
    </row>
    <row r="30" spans="1:2" x14ac:dyDescent="0.45">
      <c r="A30" t="s">
        <v>59</v>
      </c>
    </row>
    <row r="32" spans="1:2" x14ac:dyDescent="0.45">
      <c r="A32" t="s">
        <v>133</v>
      </c>
      <c r="B32" t="s">
        <v>157</v>
      </c>
    </row>
    <row r="33" spans="1:2" x14ac:dyDescent="0.45">
      <c r="A33" t="s">
        <v>140</v>
      </c>
      <c r="B33" t="s">
        <v>157</v>
      </c>
    </row>
    <row r="34" spans="1:2" x14ac:dyDescent="0.45">
      <c r="A34" t="s">
        <v>141</v>
      </c>
      <c r="B34" t="s">
        <v>157</v>
      </c>
    </row>
    <row r="35" spans="1:2" x14ac:dyDescent="0.45">
      <c r="A35" t="s">
        <v>134</v>
      </c>
      <c r="B35" t="s">
        <v>157</v>
      </c>
    </row>
    <row r="36" spans="1:2" x14ac:dyDescent="0.45">
      <c r="A36" t="s">
        <v>135</v>
      </c>
      <c r="B36" t="s">
        <v>157</v>
      </c>
    </row>
    <row r="37" spans="1:2" x14ac:dyDescent="0.45">
      <c r="A37" t="s">
        <v>136</v>
      </c>
      <c r="B37" t="s">
        <v>157</v>
      </c>
    </row>
    <row r="38" spans="1:2" x14ac:dyDescent="0.45">
      <c r="A38" t="s">
        <v>137</v>
      </c>
      <c r="B38" t="s">
        <v>157</v>
      </c>
    </row>
    <row r="39" spans="1:2" x14ac:dyDescent="0.45">
      <c r="A39" t="s">
        <v>138</v>
      </c>
      <c r="B39" t="s">
        <v>158</v>
      </c>
    </row>
    <row r="40" spans="1:2" x14ac:dyDescent="0.45">
      <c r="A40" t="s">
        <v>143</v>
      </c>
      <c r="B40" t="s">
        <v>158</v>
      </c>
    </row>
    <row r="41" spans="1:2" x14ac:dyDescent="0.45">
      <c r="A41" t="s">
        <v>139</v>
      </c>
      <c r="B41" t="s">
        <v>158</v>
      </c>
    </row>
    <row r="42" spans="1:2" x14ac:dyDescent="0.45">
      <c r="A42" t="s">
        <v>142</v>
      </c>
      <c r="B42" t="s">
        <v>158</v>
      </c>
    </row>
    <row r="43" spans="1:2" x14ac:dyDescent="0.45">
      <c r="A43" t="s">
        <v>145</v>
      </c>
      <c r="B43" t="s">
        <v>158</v>
      </c>
    </row>
    <row r="44" spans="1:2" x14ac:dyDescent="0.45">
      <c r="A44" t="s">
        <v>144</v>
      </c>
      <c r="B44" t="s">
        <v>158</v>
      </c>
    </row>
    <row r="45" spans="1:2" x14ac:dyDescent="0.45">
      <c r="A45" t="s">
        <v>146</v>
      </c>
      <c r="B45" t="s">
        <v>159</v>
      </c>
    </row>
    <row r="46" spans="1:2" x14ac:dyDescent="0.45">
      <c r="A46" t="s">
        <v>147</v>
      </c>
      <c r="B46" t="s">
        <v>159</v>
      </c>
    </row>
    <row r="47" spans="1:2" x14ac:dyDescent="0.45">
      <c r="A47" t="s">
        <v>148</v>
      </c>
      <c r="B47" t="s">
        <v>159</v>
      </c>
    </row>
    <row r="48" spans="1:2" x14ac:dyDescent="0.45">
      <c r="A48" t="s">
        <v>149</v>
      </c>
      <c r="B48" t="s">
        <v>159</v>
      </c>
    </row>
    <row r="49" spans="1:2" x14ac:dyDescent="0.45">
      <c r="A49" t="s">
        <v>150</v>
      </c>
      <c r="B49" t="s">
        <v>159</v>
      </c>
    </row>
    <row r="50" spans="1:2" x14ac:dyDescent="0.45">
      <c r="A50" t="s">
        <v>151</v>
      </c>
      <c r="B50" t="s">
        <v>159</v>
      </c>
    </row>
    <row r="51" spans="1:2" x14ac:dyDescent="0.45">
      <c r="A51" t="s">
        <v>152</v>
      </c>
      <c r="B51" t="s">
        <v>159</v>
      </c>
    </row>
    <row r="52" spans="1:2" x14ac:dyDescent="0.45">
      <c r="A52" t="s">
        <v>153</v>
      </c>
      <c r="B52" t="s">
        <v>159</v>
      </c>
    </row>
    <row r="53" spans="1:2" x14ac:dyDescent="0.45">
      <c r="A53" t="s">
        <v>154</v>
      </c>
      <c r="B53" t="s">
        <v>159</v>
      </c>
    </row>
    <row r="54" spans="1:2" x14ac:dyDescent="0.45">
      <c r="A54" t="s">
        <v>155</v>
      </c>
      <c r="B54" t="s">
        <v>159</v>
      </c>
    </row>
    <row r="55" spans="1:2" x14ac:dyDescent="0.45">
      <c r="A55" t="s">
        <v>156</v>
      </c>
      <c r="B55" t="s">
        <v>159</v>
      </c>
    </row>
  </sheetData>
  <sheetProtection sheet="1" objects="1" scenarios="1" selectLockedCell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A1"/>
  <sheetViews>
    <sheetView workbookViewId="0">
      <selection activeCell="K9" sqref="K9"/>
    </sheetView>
  </sheetViews>
  <sheetFormatPr defaultRowHeight="18" x14ac:dyDescent="0.45"/>
  <cols>
    <col min="1" max="1" width="12.8984375" bestFit="1" customWidth="1"/>
    <col min="53" max="53" width="9" bestFit="1" customWidth="1"/>
    <col min="60" max="60" width="9" bestFit="1" customWidth="1"/>
    <col min="67" max="67" width="9" bestFit="1" customWidth="1"/>
    <col min="74" max="74" width="9" bestFit="1" customWidth="1"/>
    <col min="81" max="81" width="9" bestFit="1" customWidth="1"/>
    <col min="88" max="88" width="9" bestFit="1" customWidth="1"/>
    <col min="95" max="95" width="9" bestFit="1" customWidth="1"/>
    <col min="102" max="102" width="9" bestFit="1" customWidth="1"/>
    <col min="109" max="109" width="9" bestFit="1" customWidth="1"/>
    <col min="116" max="116" width="9" bestFit="1" customWidth="1"/>
    <col min="123" max="123" width="9" bestFit="1" customWidth="1"/>
    <col min="130" max="130" width="9" bestFit="1" customWidth="1"/>
    <col min="137" max="137" width="9" bestFit="1" customWidth="1"/>
    <col min="144" max="144" width="9" bestFit="1" customWidth="1"/>
    <col min="151" max="151" width="9" bestFit="1" customWidth="1"/>
    <col min="158" max="158" width="9" bestFit="1" customWidth="1"/>
    <col min="165" max="165" width="9" bestFit="1" customWidth="1"/>
    <col min="172" max="172" width="9" bestFit="1" customWidth="1"/>
    <col min="179" max="179" width="9" bestFit="1" customWidth="1"/>
    <col min="186" max="186" width="9" bestFit="1" customWidth="1"/>
    <col min="193" max="193" width="9" bestFit="1" customWidth="1"/>
    <col min="200" max="200" width="9" bestFit="1" customWidth="1"/>
    <col min="207" max="207" width="9" bestFit="1" customWidth="1"/>
    <col min="214" max="214" width="9" bestFit="1" customWidth="1"/>
    <col min="221" max="221" width="9" bestFit="1" customWidth="1"/>
    <col min="228" max="228" width="9" bestFit="1" customWidth="1"/>
  </cols>
  <sheetData>
    <row r="1" spans="1:235" x14ac:dyDescent="0.45">
      <c r="A1" s="43" t="str">
        <f>TEXT(報告!H3,"yyyy/mm/dd")</f>
        <v>1900/01/00</v>
      </c>
      <c r="B1">
        <f>報告!B6</f>
        <v>0</v>
      </c>
      <c r="C1">
        <f>報告!B7</f>
        <v>0</v>
      </c>
      <c r="D1">
        <f>報告!B8</f>
        <v>0</v>
      </c>
      <c r="E1" t="str">
        <f>報告!N8</f>
        <v/>
      </c>
      <c r="F1">
        <f>報告!C9</f>
        <v>0</v>
      </c>
      <c r="G1">
        <f>報告!G9</f>
        <v>0</v>
      </c>
      <c r="H1">
        <f>報告!B10</f>
        <v>0</v>
      </c>
      <c r="I1">
        <f>報告!H10</f>
        <v>0</v>
      </c>
      <c r="J1" t="str">
        <f>報告!N11</f>
        <v/>
      </c>
      <c r="K1">
        <f>報告!F11</f>
        <v>0</v>
      </c>
      <c r="L1">
        <f>報告!H11</f>
        <v>0</v>
      </c>
      <c r="M1">
        <f>報告!H11</f>
        <v>0</v>
      </c>
      <c r="N1">
        <f>報告!C12</f>
        <v>0</v>
      </c>
      <c r="O1">
        <f>報告!F12</f>
        <v>0</v>
      </c>
      <c r="P1">
        <f>報告!C13</f>
        <v>0</v>
      </c>
      <c r="Q1">
        <f>報告!G13</f>
        <v>0</v>
      </c>
      <c r="R1">
        <f>報告!D14</f>
        <v>0</v>
      </c>
      <c r="S1">
        <f>報告!D15</f>
        <v>0</v>
      </c>
      <c r="T1">
        <f>報告!D16</f>
        <v>0</v>
      </c>
      <c r="U1">
        <f>報告!C18</f>
        <v>0</v>
      </c>
      <c r="V1">
        <f>報告!F18</f>
        <v>0</v>
      </c>
      <c r="W1" t="str">
        <f>報告!C19</f>
        <v/>
      </c>
      <c r="X1">
        <f>報告!H19</f>
        <v>0</v>
      </c>
      <c r="Y1" t="str">
        <f>TEXT(報告!B22,"yyyy/mm/dd")</f>
        <v>1900/01/00</v>
      </c>
      <c r="Z1">
        <f>報告!C22</f>
        <v>0</v>
      </c>
      <c r="AA1">
        <f>報告!D22</f>
        <v>0</v>
      </c>
      <c r="AB1">
        <f>報告!E22</f>
        <v>0</v>
      </c>
      <c r="AC1">
        <f>報告!F22</f>
        <v>0</v>
      </c>
      <c r="AD1">
        <f>報告!G22</f>
        <v>0</v>
      </c>
      <c r="AE1">
        <f>報告!H22</f>
        <v>0</v>
      </c>
      <c r="AF1" s="42" t="str">
        <f>TEXT(報告!B23,"yyyy/mm/dd")</f>
        <v>1900/01/00</v>
      </c>
      <c r="AG1">
        <f>報告!C23</f>
        <v>0</v>
      </c>
      <c r="AH1">
        <f>報告!D23</f>
        <v>0</v>
      </c>
      <c r="AI1">
        <f>報告!E23</f>
        <v>0</v>
      </c>
      <c r="AJ1">
        <f>報告!F23</f>
        <v>0</v>
      </c>
      <c r="AK1">
        <f>報告!G23</f>
        <v>0</v>
      </c>
      <c r="AL1">
        <f>報告!H23</f>
        <v>0</v>
      </c>
      <c r="AM1" t="str">
        <f>TEXT(報告!B24,"yyyy/mm/dd")</f>
        <v>1900/01/00</v>
      </c>
      <c r="AN1">
        <f>報告!C24</f>
        <v>0</v>
      </c>
      <c r="AO1">
        <f>報告!D24</f>
        <v>0</v>
      </c>
      <c r="AP1">
        <f>報告!E24</f>
        <v>0</v>
      </c>
      <c r="AQ1">
        <f>報告!F24</f>
        <v>0</v>
      </c>
      <c r="AR1">
        <f>報告!G24</f>
        <v>0</v>
      </c>
      <c r="AS1">
        <f>報告!H24</f>
        <v>0</v>
      </c>
      <c r="AT1" t="str">
        <f>TEXT(報告!B25,"yyyy/mm/dd")</f>
        <v>1900/01/00</v>
      </c>
      <c r="AU1">
        <f>報告!C25</f>
        <v>0</v>
      </c>
      <c r="AV1">
        <f>報告!D25</f>
        <v>0</v>
      </c>
      <c r="AW1">
        <f>報告!E25</f>
        <v>0</v>
      </c>
      <c r="AX1">
        <f>報告!F25</f>
        <v>0</v>
      </c>
      <c r="AY1">
        <f>報告!G25</f>
        <v>0</v>
      </c>
      <c r="AZ1">
        <f>報告!H25</f>
        <v>0</v>
      </c>
      <c r="BA1" s="42" t="str">
        <f>TEXT(報告!B26,"yyyy/mm/dd")</f>
        <v>1900/01/00</v>
      </c>
      <c r="BB1">
        <f>報告!C26</f>
        <v>0</v>
      </c>
      <c r="BC1">
        <f>報告!D26</f>
        <v>0</v>
      </c>
      <c r="BD1">
        <f>報告!E26</f>
        <v>0</v>
      </c>
      <c r="BE1">
        <f>報告!F26</f>
        <v>0</v>
      </c>
      <c r="BF1">
        <f>報告!G26</f>
        <v>0</v>
      </c>
      <c r="BG1">
        <f>報告!H26</f>
        <v>0</v>
      </c>
      <c r="BH1" s="42" t="str">
        <f>TEXT(報告!B27,"yyyy/mm/dd")</f>
        <v>1900/01/00</v>
      </c>
      <c r="BI1">
        <f>報告!C27</f>
        <v>0</v>
      </c>
      <c r="BJ1">
        <f>報告!D27</f>
        <v>0</v>
      </c>
      <c r="BK1">
        <f>報告!E27</f>
        <v>0</v>
      </c>
      <c r="BL1">
        <f>報告!F27</f>
        <v>0</v>
      </c>
      <c r="BM1">
        <f>報告!G27</f>
        <v>0</v>
      </c>
      <c r="BN1">
        <f>報告!H27</f>
        <v>0</v>
      </c>
      <c r="BO1" s="42" t="str">
        <f>TEXT(報告!B28,"yyyy/mm/dd")</f>
        <v>1900/01/00</v>
      </c>
      <c r="BP1">
        <f>報告!C28</f>
        <v>0</v>
      </c>
      <c r="BQ1">
        <f>報告!D28</f>
        <v>0</v>
      </c>
      <c r="BR1">
        <f>報告!E28</f>
        <v>0</v>
      </c>
      <c r="BS1">
        <f>報告!F28</f>
        <v>0</v>
      </c>
      <c r="BT1">
        <f>報告!G28</f>
        <v>0</v>
      </c>
      <c r="BU1">
        <f>報告!H28</f>
        <v>0</v>
      </c>
      <c r="BV1" s="42" t="str">
        <f>TEXT(報告!B29,"yyyy/mm/dd")</f>
        <v>1900/01/00</v>
      </c>
      <c r="BW1">
        <f>報告!C29</f>
        <v>0</v>
      </c>
      <c r="BX1">
        <f>報告!D29</f>
        <v>0</v>
      </c>
      <c r="BY1">
        <f>報告!E29</f>
        <v>0</v>
      </c>
      <c r="BZ1">
        <f>報告!F29</f>
        <v>0</v>
      </c>
      <c r="CA1">
        <f>報告!G29</f>
        <v>0</v>
      </c>
      <c r="CB1">
        <f>報告!H29</f>
        <v>0</v>
      </c>
      <c r="CC1" s="42" t="str">
        <f>TEXT(報告!B30,"yyyy/mm/dd")</f>
        <v>1900/01/00</v>
      </c>
      <c r="CD1">
        <f>報告!C30</f>
        <v>0</v>
      </c>
      <c r="CE1">
        <f>報告!D30</f>
        <v>0</v>
      </c>
      <c r="CF1">
        <f>報告!E30</f>
        <v>0</v>
      </c>
      <c r="CG1">
        <f>報告!F30</f>
        <v>0</v>
      </c>
      <c r="CH1">
        <f>報告!G30</f>
        <v>0</v>
      </c>
      <c r="CI1">
        <f>報告!H30</f>
        <v>0</v>
      </c>
      <c r="CJ1" s="42" t="str">
        <f>TEXT(報告!B31,"yyyy/mm/dd")</f>
        <v>1900/01/00</v>
      </c>
      <c r="CK1">
        <f>報告!C31</f>
        <v>0</v>
      </c>
      <c r="CL1">
        <f>報告!D31</f>
        <v>0</v>
      </c>
      <c r="CM1">
        <f>報告!E31</f>
        <v>0</v>
      </c>
      <c r="CN1">
        <f>報告!F31</f>
        <v>0</v>
      </c>
      <c r="CO1">
        <f>報告!G31</f>
        <v>0</v>
      </c>
      <c r="CP1">
        <f>報告!H31</f>
        <v>0</v>
      </c>
      <c r="CQ1" s="42" t="str">
        <f>TEXT(報告!B32,"yyyy/mm/dd")</f>
        <v>1900/01/00</v>
      </c>
      <c r="CR1">
        <f>報告!C32</f>
        <v>0</v>
      </c>
      <c r="CS1">
        <f>報告!D32</f>
        <v>0</v>
      </c>
      <c r="CT1">
        <f>報告!E32</f>
        <v>0</v>
      </c>
      <c r="CU1">
        <f>報告!F32</f>
        <v>0</v>
      </c>
      <c r="CV1">
        <f>報告!G32</f>
        <v>0</v>
      </c>
      <c r="CW1">
        <f>報告!H32</f>
        <v>0</v>
      </c>
      <c r="CX1" s="42" t="str">
        <f>TEXT(報告!B33,"yyyy/mm/dd")</f>
        <v>1900/01/00</v>
      </c>
      <c r="CY1">
        <f>報告!C33</f>
        <v>0</v>
      </c>
      <c r="CZ1">
        <f>報告!D33</f>
        <v>0</v>
      </c>
      <c r="DA1">
        <f>報告!E33</f>
        <v>0</v>
      </c>
      <c r="DB1">
        <f>報告!F33</f>
        <v>0</v>
      </c>
      <c r="DC1">
        <f>報告!G33</f>
        <v>0</v>
      </c>
      <c r="DD1">
        <f>報告!H33</f>
        <v>0</v>
      </c>
      <c r="DE1" s="42" t="str">
        <f>TEXT(報告!B34,"yyyy/mm/dd")</f>
        <v>1900/01/00</v>
      </c>
      <c r="DF1">
        <f>報告!C34</f>
        <v>0</v>
      </c>
      <c r="DG1">
        <f>報告!D34</f>
        <v>0</v>
      </c>
      <c r="DH1">
        <f>報告!E34</f>
        <v>0</v>
      </c>
      <c r="DI1">
        <f>報告!F34</f>
        <v>0</v>
      </c>
      <c r="DJ1">
        <f>報告!G34</f>
        <v>0</v>
      </c>
      <c r="DK1">
        <f>報告!H34</f>
        <v>0</v>
      </c>
      <c r="DL1" s="42" t="str">
        <f>TEXT(報告!B35,"yyyy/mm/dd")</f>
        <v>1900/01/00</v>
      </c>
      <c r="DM1">
        <f>報告!C35</f>
        <v>0</v>
      </c>
      <c r="DN1">
        <f>報告!D35</f>
        <v>0</v>
      </c>
      <c r="DO1">
        <f>報告!E35</f>
        <v>0</v>
      </c>
      <c r="DP1">
        <f>報告!F35</f>
        <v>0</v>
      </c>
      <c r="DQ1">
        <f>報告!G35</f>
        <v>0</v>
      </c>
      <c r="DR1">
        <f>報告!H35</f>
        <v>0</v>
      </c>
      <c r="DS1" s="42" t="str">
        <f>TEXT(報告!B36,"yyyy/mm/dd")</f>
        <v>1900/01/00</v>
      </c>
      <c r="DT1">
        <f>報告!C36</f>
        <v>0</v>
      </c>
      <c r="DU1">
        <f>報告!D36</f>
        <v>0</v>
      </c>
      <c r="DV1">
        <f>報告!E36</f>
        <v>0</v>
      </c>
      <c r="DW1">
        <f>報告!F36</f>
        <v>0</v>
      </c>
      <c r="DX1">
        <f>報告!G36</f>
        <v>0</v>
      </c>
      <c r="DY1">
        <f>報告!H36</f>
        <v>0</v>
      </c>
      <c r="DZ1" s="42" t="str">
        <f>TEXT(報告!B37,"yyyy/mm/dd")</f>
        <v>1900/01/00</v>
      </c>
      <c r="EA1">
        <f>報告!C37</f>
        <v>0</v>
      </c>
      <c r="EB1">
        <f>報告!D37</f>
        <v>0</v>
      </c>
      <c r="EC1">
        <f>報告!E37</f>
        <v>0</v>
      </c>
      <c r="ED1">
        <f>報告!F37</f>
        <v>0</v>
      </c>
      <c r="EE1">
        <f>報告!G37</f>
        <v>0</v>
      </c>
      <c r="EF1">
        <f>報告!H37</f>
        <v>0</v>
      </c>
      <c r="EG1" s="42" t="str">
        <f>TEXT(報告!B38,"yyyy/mm/dd")</f>
        <v>1900/01/00</v>
      </c>
      <c r="EH1">
        <f>報告!C38</f>
        <v>0</v>
      </c>
      <c r="EI1">
        <f>報告!D38</f>
        <v>0</v>
      </c>
      <c r="EJ1">
        <f>報告!E38</f>
        <v>0</v>
      </c>
      <c r="EK1">
        <f>報告!F38</f>
        <v>0</v>
      </c>
      <c r="EL1">
        <f>報告!G38</f>
        <v>0</v>
      </c>
      <c r="EM1">
        <f>報告!H38</f>
        <v>0</v>
      </c>
      <c r="EN1" s="42" t="str">
        <f>TEXT(報告!B39,"yyyy/mm/dd")</f>
        <v>1900/01/00</v>
      </c>
      <c r="EO1">
        <f>報告!C39</f>
        <v>0</v>
      </c>
      <c r="EP1">
        <f>報告!D39</f>
        <v>0</v>
      </c>
      <c r="EQ1">
        <f>報告!E39</f>
        <v>0</v>
      </c>
      <c r="ER1">
        <f>報告!F39</f>
        <v>0</v>
      </c>
      <c r="ES1">
        <f>報告!G39</f>
        <v>0</v>
      </c>
      <c r="ET1">
        <f>報告!H39</f>
        <v>0</v>
      </c>
      <c r="EU1" s="42" t="str">
        <f>TEXT(報告!B40,"yyyy/mm/dd")</f>
        <v>1900/01/00</v>
      </c>
      <c r="EV1">
        <f>報告!C40</f>
        <v>0</v>
      </c>
      <c r="EW1">
        <f>報告!D40</f>
        <v>0</v>
      </c>
      <c r="EX1">
        <f>報告!E40</f>
        <v>0</v>
      </c>
      <c r="EY1">
        <f>報告!F40</f>
        <v>0</v>
      </c>
      <c r="EZ1">
        <f>報告!G40</f>
        <v>0</v>
      </c>
      <c r="FA1">
        <f>報告!H40</f>
        <v>0</v>
      </c>
      <c r="FB1" s="42" t="str">
        <f>TEXT(報告!B41,"yyyy/mm/dd")</f>
        <v>1900/01/00</v>
      </c>
      <c r="FC1">
        <f>報告!C41</f>
        <v>0</v>
      </c>
      <c r="FD1">
        <f>報告!D41</f>
        <v>0</v>
      </c>
      <c r="FE1">
        <f>報告!E41</f>
        <v>0</v>
      </c>
      <c r="FF1">
        <f>報告!F41</f>
        <v>0</v>
      </c>
      <c r="FG1">
        <f>報告!G41</f>
        <v>0</v>
      </c>
      <c r="FH1">
        <f>報告!H41</f>
        <v>0</v>
      </c>
      <c r="FI1" s="42" t="str">
        <f>TEXT(報告!B42,"yyyy/mm/dd")</f>
        <v>1900/01/00</v>
      </c>
      <c r="FJ1">
        <f>報告!C42</f>
        <v>0</v>
      </c>
      <c r="FK1">
        <f>報告!D42</f>
        <v>0</v>
      </c>
      <c r="FL1">
        <f>報告!E42</f>
        <v>0</v>
      </c>
      <c r="FM1">
        <f>報告!F42</f>
        <v>0</v>
      </c>
      <c r="FN1">
        <f>報告!G42</f>
        <v>0</v>
      </c>
      <c r="FO1">
        <f>報告!H42</f>
        <v>0</v>
      </c>
      <c r="FP1" s="42" t="str">
        <f>TEXT(報告!B43,"yyyy/mm/dd")</f>
        <v>1900/01/00</v>
      </c>
      <c r="FQ1">
        <f>報告!C43</f>
        <v>0</v>
      </c>
      <c r="FR1">
        <f>報告!D43</f>
        <v>0</v>
      </c>
      <c r="FS1">
        <f>報告!E43</f>
        <v>0</v>
      </c>
      <c r="FT1">
        <f>報告!F43</f>
        <v>0</v>
      </c>
      <c r="FU1">
        <f>報告!G43</f>
        <v>0</v>
      </c>
      <c r="FV1">
        <f>報告!H43</f>
        <v>0</v>
      </c>
      <c r="FW1" s="42" t="str">
        <f>TEXT(報告!B44,"yyyy/mm/dd")</f>
        <v>1900/01/00</v>
      </c>
      <c r="FX1">
        <f>報告!C44</f>
        <v>0</v>
      </c>
      <c r="FY1">
        <f>報告!D44</f>
        <v>0</v>
      </c>
      <c r="FZ1">
        <f>報告!E44</f>
        <v>0</v>
      </c>
      <c r="GA1">
        <f>報告!F44</f>
        <v>0</v>
      </c>
      <c r="GB1">
        <f>報告!G44</f>
        <v>0</v>
      </c>
      <c r="GC1">
        <f>報告!H44</f>
        <v>0</v>
      </c>
      <c r="GD1" s="42" t="str">
        <f>TEXT(報告!B45,"yyyy/mm/dd")</f>
        <v>1900/01/00</v>
      </c>
      <c r="GE1">
        <f>報告!C45</f>
        <v>0</v>
      </c>
      <c r="GF1">
        <f>報告!D45</f>
        <v>0</v>
      </c>
      <c r="GG1">
        <f>報告!E45</f>
        <v>0</v>
      </c>
      <c r="GH1">
        <f>報告!F45</f>
        <v>0</v>
      </c>
      <c r="GI1">
        <f>報告!G45</f>
        <v>0</v>
      </c>
      <c r="GJ1">
        <f>報告!H45</f>
        <v>0</v>
      </c>
      <c r="GK1" s="42" t="str">
        <f>TEXT(報告!B46,"yyyy/mm/dd")</f>
        <v>1900/01/00</v>
      </c>
      <c r="GL1">
        <f>報告!C46</f>
        <v>0</v>
      </c>
      <c r="GM1">
        <f>報告!D46</f>
        <v>0</v>
      </c>
      <c r="GN1">
        <f>報告!E46</f>
        <v>0</v>
      </c>
      <c r="GO1">
        <f>報告!F46</f>
        <v>0</v>
      </c>
      <c r="GP1">
        <f>報告!G46</f>
        <v>0</v>
      </c>
      <c r="GQ1">
        <f>報告!H46</f>
        <v>0</v>
      </c>
      <c r="GR1" s="42" t="str">
        <f>TEXT(報告!B47,"yyyy/mm/dd")</f>
        <v>1900/01/00</v>
      </c>
      <c r="GS1">
        <f>報告!C47</f>
        <v>0</v>
      </c>
      <c r="GT1">
        <f>報告!D47</f>
        <v>0</v>
      </c>
      <c r="GU1">
        <f>報告!E47</f>
        <v>0</v>
      </c>
      <c r="GV1">
        <f>報告!F47</f>
        <v>0</v>
      </c>
      <c r="GW1">
        <f>報告!G47</f>
        <v>0</v>
      </c>
      <c r="GX1">
        <f>報告!H47</f>
        <v>0</v>
      </c>
      <c r="GY1" s="42" t="str">
        <f>TEXT(報告!B48,"yyyy/mm/dd")</f>
        <v>1900/01/00</v>
      </c>
      <c r="GZ1">
        <f>報告!C48</f>
        <v>0</v>
      </c>
      <c r="HA1">
        <f>報告!D48</f>
        <v>0</v>
      </c>
      <c r="HB1">
        <f>報告!E48</f>
        <v>0</v>
      </c>
      <c r="HC1">
        <f>報告!F48</f>
        <v>0</v>
      </c>
      <c r="HD1">
        <f>報告!G48</f>
        <v>0</v>
      </c>
      <c r="HE1">
        <f>報告!H48</f>
        <v>0</v>
      </c>
      <c r="HF1" s="42" t="str">
        <f>TEXT(報告!B49,"yyyy/mm/dd")</f>
        <v>1900/01/00</v>
      </c>
      <c r="HG1">
        <f>報告!C49</f>
        <v>0</v>
      </c>
      <c r="HH1">
        <f>報告!D49</f>
        <v>0</v>
      </c>
      <c r="HI1">
        <f>報告!E49</f>
        <v>0</v>
      </c>
      <c r="HJ1">
        <f>報告!F49</f>
        <v>0</v>
      </c>
      <c r="HK1">
        <f>報告!G49</f>
        <v>0</v>
      </c>
      <c r="HL1">
        <f>報告!H49</f>
        <v>0</v>
      </c>
      <c r="HM1" s="42" t="str">
        <f>TEXT(報告!B50,"yyyy/mm/dd")</f>
        <v>1900/01/00</v>
      </c>
      <c r="HN1">
        <f>報告!C50</f>
        <v>0</v>
      </c>
      <c r="HO1">
        <f>報告!D50</f>
        <v>0</v>
      </c>
      <c r="HP1">
        <f>報告!E50</f>
        <v>0</v>
      </c>
      <c r="HQ1">
        <f>報告!F50</f>
        <v>0</v>
      </c>
      <c r="HR1">
        <f>報告!G50</f>
        <v>0</v>
      </c>
      <c r="HS1">
        <f>報告!H50</f>
        <v>0</v>
      </c>
      <c r="HT1" s="42" t="str">
        <f>TEXT(報告!B51,"yyyy/mm/dd")</f>
        <v>1900/01/00</v>
      </c>
      <c r="HU1">
        <f>報告!C51</f>
        <v>0</v>
      </c>
      <c r="HV1">
        <f>報告!D51</f>
        <v>0</v>
      </c>
      <c r="HW1">
        <f>報告!E51</f>
        <v>0</v>
      </c>
      <c r="HX1">
        <f>報告!F51</f>
        <v>0</v>
      </c>
      <c r="HY1">
        <f>報告!G51</f>
        <v>0</v>
      </c>
      <c r="HZ1">
        <f>報告!H51</f>
        <v>0</v>
      </c>
      <c r="IA1">
        <f>報告!E10</f>
        <v>0</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記載要領</vt:lpstr>
      <vt:lpstr>報告</vt:lpstr>
      <vt:lpstr>選択肢リスト</vt:lpstr>
      <vt:lpstr>集計用</vt:lpstr>
      <vt:lpstr>NesCell</vt:lpstr>
      <vt:lpstr>記載要領!Print_Area</vt:lpstr>
      <vt:lpstr>報告!Print_Area</vt:lpstr>
      <vt:lpstr>その他</vt:lpstr>
      <vt:lpstr>介護分や</vt:lpstr>
      <vt:lpstr>介護分野</vt:lpstr>
      <vt:lpstr>施設種別</vt:lpstr>
      <vt:lpstr>施設種類</vt:lpstr>
      <vt:lpstr>障がい分野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2022-09-01T04:23:54Z</cp:lastPrinted>
  <dcterms:created xsi:type="dcterms:W3CDTF">2022-08-29T06:28:43Z</dcterms:created>
  <dcterms:modified xsi:type="dcterms:W3CDTF">2022-09-09T05:28:05Z</dcterms:modified>
</cp:coreProperties>
</file>