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Desktop\"/>
    </mc:Choice>
  </mc:AlternateContent>
  <bookViews>
    <workbookView xWindow="-120" yWindow="-120" windowWidth="19440" windowHeight="10440"/>
  </bookViews>
  <sheets>
    <sheet name="報告" sheetId="1" r:id="rId1"/>
    <sheet name="記載要領" sheetId="3" r:id="rId2"/>
    <sheet name="(感染ｾﾝﾀｰ使用)集計" sheetId="6" r:id="rId3"/>
    <sheet name="(感染ｾﾝﾀｰ使用)カレンダー表" sheetId="7" r:id="rId4"/>
    <sheet name="リスト" sheetId="4" r:id="rId5"/>
  </sheets>
  <definedNames>
    <definedName name="NesCell" localSheetId="2">'(感染ｾﾝﾀｰ使用)集計'!$J$2,'(感染ｾﾝﾀｰ使用)集計'!#REF!,'(感染ｾﾝﾀｰ使用)集計'!#REF!,'(感染ｾﾝﾀｰ使用)集計'!#REF!,'(感染ｾﾝﾀｰ使用)集計'!#REF!,'(感染ｾﾝﾀｰ使用)集計'!$U$1,'(感染ｾﾝﾀｰ使用)集計'!$V$2,'(感染ｾﾝﾀｰ使用)集計'!#REF!,'(感染ｾﾝﾀｰ使用)集計'!#REF!,'(感染ｾﾝﾀｰ使用)集計'!#REF!,'(感染ｾﾝﾀｰ使用)集計'!#REF!,'(感染ｾﾝﾀｰ使用)集計'!$W$2,'(感染ｾﾝﾀｰ使用)集計'!$AK$2,'(感染ｾﾝﾀｰ使用)集計'!$AL$2,'(感染ｾﾝﾀｰ使用)集計'!#REF!</definedName>
    <definedName name="NesCell">報告!$O$5,報告!$C$8:$P$10,報告!$G$11,報告!$E$12,報告!$M$11,報告!$L$12,報告!$E$14,報告!$E$15,報告!#REF!,報告!#REF!,報告!#REF!,報告!$J$14,報告!$E$24,報告!$H$24,報告!$O$24</definedName>
    <definedName name="_xlnm.Print_Area" localSheetId="2">'(感染ｾﾝﾀｰ使用)集計'!$A$1:$I$16</definedName>
    <definedName name="_xlnm.Print_Area" localSheetId="1">記載要領!$A$1:$B$32</definedName>
    <definedName name="_xlnm.Print_Area" localSheetId="0">報告!$A$1:$P$48</definedName>
    <definedName name="その他">リスト!$D$2</definedName>
    <definedName name="介護分や">リスト!$A$2:$A$30</definedName>
    <definedName name="介護分野">リスト!$A$2:$A$30</definedName>
    <definedName name="高齢者分野">リスト!$A$2:$A$30</definedName>
    <definedName name="施設種別">リスト!$A$1:$D$1</definedName>
    <definedName name="施設種類">リスト!$A$1:$D$1</definedName>
    <definedName name="障がい児分野">リスト!$C$2:$C$29</definedName>
    <definedName name="障がい者分野">リスト!$B$2:$B$29</definedName>
    <definedName name="障がい分野">リスト!$B$2:$B$29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0" i="7" l="1"/>
  <c r="AB20" i="7"/>
  <c r="AA20" i="7"/>
  <c r="Z20" i="7"/>
  <c r="Y20" i="7"/>
  <c r="X20" i="7"/>
  <c r="W20" i="7"/>
  <c r="V20" i="7"/>
  <c r="U20" i="7"/>
  <c r="T20" i="7"/>
  <c r="S20" i="7"/>
  <c r="R20" i="7"/>
  <c r="Q20" i="7"/>
  <c r="P20" i="7"/>
  <c r="O20" i="7"/>
  <c r="N20" i="7"/>
  <c r="M20" i="7"/>
  <c r="L20" i="7"/>
  <c r="K20" i="7"/>
  <c r="J20" i="7"/>
  <c r="I20" i="7"/>
  <c r="H20" i="7"/>
  <c r="G20" i="7"/>
  <c r="AC19" i="7"/>
  <c r="AB19" i="7"/>
  <c r="AA19" i="7"/>
  <c r="Z19" i="7"/>
  <c r="Y19" i="7"/>
  <c r="X19" i="7"/>
  <c r="W19" i="7"/>
  <c r="V19" i="7"/>
  <c r="U19" i="7"/>
  <c r="T19" i="7"/>
  <c r="S19" i="7"/>
  <c r="R19" i="7"/>
  <c r="Q19" i="7"/>
  <c r="P19" i="7"/>
  <c r="O19" i="7"/>
  <c r="N19" i="7"/>
  <c r="M19" i="7"/>
  <c r="L19" i="7"/>
  <c r="K19" i="7"/>
  <c r="J19" i="7"/>
  <c r="I19" i="7"/>
  <c r="H19" i="7"/>
  <c r="G19" i="7"/>
  <c r="AC18" i="7"/>
  <c r="AB18" i="7"/>
  <c r="AA18" i="7"/>
  <c r="Z18" i="7"/>
  <c r="Y18" i="7"/>
  <c r="X18" i="7"/>
  <c r="W18" i="7"/>
  <c r="V18" i="7"/>
  <c r="U18" i="7"/>
  <c r="T18" i="7"/>
  <c r="S18" i="7"/>
  <c r="R18" i="7"/>
  <c r="Q18" i="7"/>
  <c r="P18" i="7"/>
  <c r="O18" i="7"/>
  <c r="N18" i="7"/>
  <c r="M18" i="7"/>
  <c r="L18" i="7"/>
  <c r="K18" i="7"/>
  <c r="J18" i="7"/>
  <c r="I18" i="7"/>
  <c r="H18" i="7"/>
  <c r="G18" i="7"/>
  <c r="AC17" i="7"/>
  <c r="AB17" i="7"/>
  <c r="AA17" i="7"/>
  <c r="Z17" i="7"/>
  <c r="Y17" i="7"/>
  <c r="X17" i="7"/>
  <c r="W17" i="7"/>
  <c r="V17" i="7"/>
  <c r="U17" i="7"/>
  <c r="T17" i="7"/>
  <c r="S17" i="7"/>
  <c r="R17" i="7"/>
  <c r="Q17" i="7"/>
  <c r="P17" i="7"/>
  <c r="O17" i="7"/>
  <c r="N17" i="7"/>
  <c r="M17" i="7"/>
  <c r="L17" i="7"/>
  <c r="K17" i="7"/>
  <c r="J17" i="7"/>
  <c r="I17" i="7"/>
  <c r="H17" i="7"/>
  <c r="G17" i="7"/>
  <c r="AC16" i="7"/>
  <c r="AB16" i="7"/>
  <c r="AA16" i="7"/>
  <c r="Z16" i="7"/>
  <c r="Y16" i="7"/>
  <c r="X16" i="7"/>
  <c r="W16" i="7"/>
  <c r="V16" i="7"/>
  <c r="U16" i="7"/>
  <c r="T16" i="7"/>
  <c r="S16" i="7"/>
  <c r="R16" i="7"/>
  <c r="Q16" i="7"/>
  <c r="P16" i="7"/>
  <c r="O16" i="7"/>
  <c r="N16" i="7"/>
  <c r="M16" i="7"/>
  <c r="L16" i="7"/>
  <c r="K16" i="7"/>
  <c r="J16" i="7"/>
  <c r="I16" i="7"/>
  <c r="H16" i="7"/>
  <c r="G16" i="7"/>
  <c r="AC15" i="7"/>
  <c r="AB15" i="7"/>
  <c r="AA15" i="7"/>
  <c r="Z15" i="7"/>
  <c r="Y15" i="7"/>
  <c r="X15" i="7"/>
  <c r="W15" i="7"/>
  <c r="V15" i="7"/>
  <c r="U15" i="7"/>
  <c r="T15" i="7"/>
  <c r="S15" i="7"/>
  <c r="R15" i="7"/>
  <c r="Q15" i="7"/>
  <c r="P15" i="7"/>
  <c r="O15" i="7"/>
  <c r="N15" i="7"/>
  <c r="M15" i="7"/>
  <c r="L15" i="7"/>
  <c r="K15" i="7"/>
  <c r="J15" i="7"/>
  <c r="I15" i="7"/>
  <c r="H15" i="7"/>
  <c r="G15" i="7"/>
  <c r="AC14" i="7"/>
  <c r="AB14" i="7"/>
  <c r="AA14" i="7"/>
  <c r="Z14" i="7"/>
  <c r="Y14" i="7"/>
  <c r="X14" i="7"/>
  <c r="W14" i="7"/>
  <c r="V14" i="7"/>
  <c r="U14" i="7"/>
  <c r="T14" i="7"/>
  <c r="S14" i="7"/>
  <c r="R14" i="7"/>
  <c r="Q14" i="7"/>
  <c r="P14" i="7"/>
  <c r="O14" i="7"/>
  <c r="N14" i="7"/>
  <c r="M14" i="7"/>
  <c r="L14" i="7"/>
  <c r="K14" i="7"/>
  <c r="J14" i="7"/>
  <c r="I14" i="7"/>
  <c r="H14" i="7"/>
  <c r="G14" i="7"/>
  <c r="AC13" i="7"/>
  <c r="AB13" i="7"/>
  <c r="AA13" i="7"/>
  <c r="Z13" i="7"/>
  <c r="Y13" i="7"/>
  <c r="X13" i="7"/>
  <c r="W13" i="7"/>
  <c r="V13" i="7"/>
  <c r="U13" i="7"/>
  <c r="T13" i="7"/>
  <c r="S13" i="7"/>
  <c r="R13" i="7"/>
  <c r="Q13" i="7"/>
  <c r="P13" i="7"/>
  <c r="O13" i="7"/>
  <c r="N13" i="7"/>
  <c r="M13" i="7"/>
  <c r="L13" i="7"/>
  <c r="K13" i="7"/>
  <c r="J13" i="7"/>
  <c r="I13" i="7"/>
  <c r="H13" i="7"/>
  <c r="G13" i="7"/>
  <c r="AC12" i="7"/>
  <c r="AB12" i="7"/>
  <c r="AA12" i="7"/>
  <c r="Z12" i="7"/>
  <c r="Y12" i="7"/>
  <c r="X12" i="7"/>
  <c r="W12" i="7"/>
  <c r="V12" i="7"/>
  <c r="U12" i="7"/>
  <c r="T12" i="7"/>
  <c r="S12" i="7"/>
  <c r="R12" i="7"/>
  <c r="Q12" i="7"/>
  <c r="P12" i="7"/>
  <c r="O12" i="7"/>
  <c r="N12" i="7"/>
  <c r="M12" i="7"/>
  <c r="L12" i="7"/>
  <c r="K12" i="7"/>
  <c r="J12" i="7"/>
  <c r="I12" i="7"/>
  <c r="H12" i="7"/>
  <c r="G12" i="7"/>
  <c r="AC11" i="7"/>
  <c r="AB11" i="7"/>
  <c r="AA11" i="7"/>
  <c r="Z11" i="7"/>
  <c r="Y11" i="7"/>
  <c r="X11" i="7"/>
  <c r="W11" i="7"/>
  <c r="V11" i="7"/>
  <c r="U11" i="7"/>
  <c r="T11" i="7"/>
  <c r="S11" i="7"/>
  <c r="R11" i="7"/>
  <c r="Q11" i="7"/>
  <c r="P11" i="7"/>
  <c r="O11" i="7"/>
  <c r="N11" i="7"/>
  <c r="M11" i="7"/>
  <c r="L11" i="7"/>
  <c r="K11" i="7"/>
  <c r="J11" i="7"/>
  <c r="I11" i="7"/>
  <c r="H11" i="7"/>
  <c r="G11" i="7"/>
  <c r="AC10" i="7"/>
  <c r="AB10" i="7"/>
  <c r="AA10" i="7"/>
  <c r="Z10" i="7"/>
  <c r="Y10" i="7"/>
  <c r="X10" i="7"/>
  <c r="W10" i="7"/>
  <c r="V10" i="7"/>
  <c r="U10" i="7"/>
  <c r="T10" i="7"/>
  <c r="S10" i="7"/>
  <c r="R10" i="7"/>
  <c r="Q10" i="7"/>
  <c r="P10" i="7"/>
  <c r="O10" i="7"/>
  <c r="N10" i="7"/>
  <c r="M10" i="7"/>
  <c r="L10" i="7"/>
  <c r="K10" i="7"/>
  <c r="J10" i="7"/>
  <c r="I10" i="7"/>
  <c r="H10" i="7"/>
  <c r="G10" i="7"/>
  <c r="AC9" i="7"/>
  <c r="AB9" i="7"/>
  <c r="AA9" i="7"/>
  <c r="Z9" i="7"/>
  <c r="Y9" i="7"/>
  <c r="X9" i="7"/>
  <c r="W9" i="7"/>
  <c r="V9" i="7"/>
  <c r="U9" i="7"/>
  <c r="T9" i="7"/>
  <c r="S9" i="7"/>
  <c r="R9" i="7"/>
  <c r="Q9" i="7"/>
  <c r="P9" i="7"/>
  <c r="O9" i="7"/>
  <c r="N9" i="7"/>
  <c r="M9" i="7"/>
  <c r="L9" i="7"/>
  <c r="K9" i="7"/>
  <c r="J9" i="7"/>
  <c r="I9" i="7"/>
  <c r="H9" i="7"/>
  <c r="G9" i="7"/>
  <c r="AC8" i="7"/>
  <c r="AB8" i="7"/>
  <c r="AA8" i="7"/>
  <c r="Z8" i="7"/>
  <c r="Y8" i="7"/>
  <c r="X8" i="7"/>
  <c r="W8" i="7"/>
  <c r="V8" i="7"/>
  <c r="U8" i="7"/>
  <c r="T8" i="7"/>
  <c r="S8" i="7"/>
  <c r="R8" i="7"/>
  <c r="Q8" i="7"/>
  <c r="P8" i="7"/>
  <c r="O8" i="7"/>
  <c r="N8" i="7"/>
  <c r="M8" i="7"/>
  <c r="L8" i="7"/>
  <c r="K8" i="7"/>
  <c r="J8" i="7"/>
  <c r="I8" i="7"/>
  <c r="H8" i="7"/>
  <c r="G8" i="7"/>
  <c r="AC7" i="7"/>
  <c r="AB7" i="7"/>
  <c r="AA7" i="7"/>
  <c r="Z7" i="7"/>
  <c r="Y7" i="7"/>
  <c r="X7" i="7"/>
  <c r="W7" i="7"/>
  <c r="V7" i="7"/>
  <c r="U7" i="7"/>
  <c r="T7" i="7"/>
  <c r="S7" i="7"/>
  <c r="R7" i="7"/>
  <c r="Q7" i="7"/>
  <c r="P7" i="7"/>
  <c r="O7" i="7"/>
  <c r="N7" i="7"/>
  <c r="M7" i="7"/>
  <c r="L7" i="7"/>
  <c r="K7" i="7"/>
  <c r="J7" i="7"/>
  <c r="I7" i="7"/>
  <c r="H7" i="7"/>
  <c r="G7" i="7"/>
  <c r="AC6" i="7"/>
  <c r="AB6" i="7"/>
  <c r="AA6" i="7"/>
  <c r="Z6" i="7"/>
  <c r="Y6" i="7"/>
  <c r="X6" i="7"/>
  <c r="W6" i="7"/>
  <c r="V6" i="7"/>
  <c r="U6" i="7"/>
  <c r="T6" i="7"/>
  <c r="S6" i="7"/>
  <c r="R6" i="7"/>
  <c r="Q6" i="7"/>
  <c r="P6" i="7"/>
  <c r="O6" i="7"/>
  <c r="N6" i="7"/>
  <c r="M6" i="7"/>
  <c r="L6" i="7"/>
  <c r="K6" i="7"/>
  <c r="J6" i="7"/>
  <c r="I6" i="7"/>
  <c r="H6" i="7"/>
  <c r="G6" i="7"/>
  <c r="D20" i="7" l="1"/>
  <c r="D19" i="7"/>
  <c r="D18" i="7"/>
  <c r="D17" i="7"/>
  <c r="D16" i="7"/>
  <c r="D15" i="7"/>
  <c r="D14" i="7"/>
  <c r="D13" i="7"/>
  <c r="D12" i="7"/>
  <c r="D11" i="7"/>
  <c r="D10" i="7"/>
  <c r="D9" i="7"/>
  <c r="D8" i="7"/>
  <c r="D7" i="7"/>
  <c r="F20" i="7" l="1"/>
  <c r="F19" i="7"/>
  <c r="F18" i="7"/>
  <c r="F17" i="7"/>
  <c r="F16" i="7"/>
  <c r="F15" i="7"/>
  <c r="F14" i="7"/>
  <c r="F13" i="7"/>
  <c r="F12" i="7"/>
  <c r="F11" i="7"/>
  <c r="F10" i="7"/>
  <c r="F9" i="7"/>
  <c r="F8" i="7"/>
  <c r="F7" i="7"/>
  <c r="F6" i="7"/>
  <c r="B21" i="7"/>
  <c r="E17" i="7"/>
  <c r="E16" i="7"/>
  <c r="E15" i="7"/>
  <c r="E14" i="7"/>
  <c r="E13" i="7"/>
  <c r="E12" i="7"/>
  <c r="E11" i="7"/>
  <c r="E10" i="7"/>
  <c r="E9" i="7"/>
  <c r="E8" i="7"/>
  <c r="E7" i="7"/>
  <c r="E6" i="7"/>
  <c r="D6" i="7"/>
  <c r="C21" i="7"/>
  <c r="C20" i="7"/>
  <c r="C19" i="7"/>
  <c r="C18" i="7"/>
  <c r="C17" i="7"/>
  <c r="C16" i="7"/>
  <c r="C15" i="7"/>
  <c r="C14" i="7"/>
  <c r="C13" i="7"/>
  <c r="C12" i="7"/>
  <c r="C11" i="7"/>
  <c r="C10" i="7"/>
  <c r="C9" i="7"/>
  <c r="C8" i="7"/>
  <c r="C7" i="7"/>
  <c r="C6" i="7"/>
  <c r="AS2" i="6"/>
  <c r="AR2" i="6"/>
  <c r="N25" i="1"/>
  <c r="J25" i="1"/>
  <c r="F25" i="1"/>
  <c r="K24" i="1"/>
  <c r="H24" i="1"/>
  <c r="E24" i="1"/>
  <c r="L23" i="1"/>
  <c r="G23" i="1"/>
  <c r="G4" i="7" s="1"/>
  <c r="G5" i="7" l="1"/>
  <c r="H4" i="7"/>
  <c r="N24" i="1"/>
  <c r="H5" i="1"/>
  <c r="A6" i="1"/>
  <c r="N2" i="6"/>
  <c r="O2" i="6" s="1"/>
  <c r="I4" i="7" l="1"/>
  <c r="H3" i="7"/>
  <c r="H5" i="7"/>
  <c r="I16" i="6"/>
  <c r="H16" i="6"/>
  <c r="G16" i="6"/>
  <c r="F16" i="6"/>
  <c r="E16" i="6"/>
  <c r="D16" i="6"/>
  <c r="C16" i="6"/>
  <c r="I15" i="6"/>
  <c r="H15" i="6"/>
  <c r="G15" i="6"/>
  <c r="F15" i="6"/>
  <c r="E15" i="6"/>
  <c r="D15" i="6"/>
  <c r="C15" i="6"/>
  <c r="I14" i="6"/>
  <c r="H14" i="6"/>
  <c r="G14" i="6"/>
  <c r="F14" i="6"/>
  <c r="E14" i="6"/>
  <c r="D14" i="6"/>
  <c r="C14" i="6"/>
  <c r="I13" i="6"/>
  <c r="H13" i="6"/>
  <c r="G13" i="6"/>
  <c r="F13" i="6"/>
  <c r="E13" i="6"/>
  <c r="D13" i="6"/>
  <c r="C13" i="6"/>
  <c r="I12" i="6"/>
  <c r="H12" i="6"/>
  <c r="G12" i="6"/>
  <c r="F12" i="6"/>
  <c r="E12" i="6"/>
  <c r="D12" i="6"/>
  <c r="C12" i="6"/>
  <c r="I11" i="6"/>
  <c r="H11" i="6"/>
  <c r="G11" i="6"/>
  <c r="F11" i="6"/>
  <c r="E11" i="6"/>
  <c r="D11" i="6"/>
  <c r="C11" i="6"/>
  <c r="I10" i="6"/>
  <c r="H10" i="6"/>
  <c r="G10" i="6"/>
  <c r="F10" i="6"/>
  <c r="E10" i="6"/>
  <c r="D10" i="6"/>
  <c r="C10" i="6"/>
  <c r="I9" i="6"/>
  <c r="H9" i="6"/>
  <c r="G9" i="6"/>
  <c r="F9" i="6"/>
  <c r="E9" i="6"/>
  <c r="D9" i="6"/>
  <c r="C9" i="6"/>
  <c r="I8" i="6"/>
  <c r="H8" i="6"/>
  <c r="G8" i="6"/>
  <c r="F8" i="6"/>
  <c r="E8" i="6"/>
  <c r="D8" i="6"/>
  <c r="C8" i="6"/>
  <c r="I7" i="6"/>
  <c r="H7" i="6"/>
  <c r="G7" i="6"/>
  <c r="F7" i="6"/>
  <c r="E7" i="6"/>
  <c r="D7" i="6"/>
  <c r="C7" i="6"/>
  <c r="I6" i="6"/>
  <c r="H6" i="6"/>
  <c r="G6" i="6"/>
  <c r="F6" i="6"/>
  <c r="E6" i="6"/>
  <c r="D6" i="6"/>
  <c r="C6" i="6"/>
  <c r="I5" i="6"/>
  <c r="H5" i="6"/>
  <c r="G5" i="6"/>
  <c r="F5" i="6"/>
  <c r="E5" i="6"/>
  <c r="D5" i="6"/>
  <c r="C5" i="6"/>
  <c r="I4" i="6"/>
  <c r="H4" i="6"/>
  <c r="G4" i="6"/>
  <c r="F4" i="6"/>
  <c r="E4" i="6"/>
  <c r="D4" i="6"/>
  <c r="C4" i="6"/>
  <c r="I3" i="6"/>
  <c r="H3" i="6"/>
  <c r="G3" i="6"/>
  <c r="F3" i="6"/>
  <c r="E3" i="6"/>
  <c r="D3" i="6"/>
  <c r="C3" i="6"/>
  <c r="J4" i="7" l="1"/>
  <c r="I3" i="7"/>
  <c r="I5" i="7"/>
  <c r="AH3" i="6"/>
  <c r="AH4" i="6" s="1"/>
  <c r="AH5" i="6" s="1"/>
  <c r="AH6" i="6" s="1"/>
  <c r="AH7" i="6" s="1"/>
  <c r="AH8" i="6" s="1"/>
  <c r="AH9" i="6" s="1"/>
  <c r="AH10" i="6" s="1"/>
  <c r="AH11" i="6" s="1"/>
  <c r="AH12" i="6" s="1"/>
  <c r="AH13" i="6" s="1"/>
  <c r="AH14" i="6" s="1"/>
  <c r="AH15" i="6" s="1"/>
  <c r="AH16" i="6" s="1"/>
  <c r="N3" i="6"/>
  <c r="O3" i="6" s="1"/>
  <c r="AT2" i="6"/>
  <c r="AT3" i="6" s="1"/>
  <c r="AT4" i="6" s="1"/>
  <c r="AT5" i="6" s="1"/>
  <c r="AT6" i="6" s="1"/>
  <c r="AT7" i="6" s="1"/>
  <c r="AT8" i="6" s="1"/>
  <c r="AT9" i="6" s="1"/>
  <c r="AT10" i="6" s="1"/>
  <c r="AT11" i="6" s="1"/>
  <c r="AT12" i="6" s="1"/>
  <c r="AT13" i="6" s="1"/>
  <c r="AT14" i="6" s="1"/>
  <c r="AT15" i="6" s="1"/>
  <c r="AT16" i="6" s="1"/>
  <c r="AS3" i="6"/>
  <c r="AS4" i="6" s="1"/>
  <c r="AS5" i="6" s="1"/>
  <c r="AS6" i="6" s="1"/>
  <c r="AS7" i="6" s="1"/>
  <c r="AS8" i="6" s="1"/>
  <c r="AS9" i="6" s="1"/>
  <c r="AS10" i="6" s="1"/>
  <c r="AS11" i="6" s="1"/>
  <c r="AS12" i="6" s="1"/>
  <c r="AS13" i="6" s="1"/>
  <c r="AS14" i="6" s="1"/>
  <c r="AS15" i="6" s="1"/>
  <c r="AS16" i="6" s="1"/>
  <c r="AR3" i="6"/>
  <c r="AR4" i="6" s="1"/>
  <c r="AR5" i="6" s="1"/>
  <c r="AR6" i="6" s="1"/>
  <c r="AR7" i="6" s="1"/>
  <c r="AR8" i="6" s="1"/>
  <c r="AR9" i="6" s="1"/>
  <c r="AR10" i="6" s="1"/>
  <c r="AR11" i="6" s="1"/>
  <c r="AR12" i="6" s="1"/>
  <c r="AR13" i="6" s="1"/>
  <c r="AR14" i="6" s="1"/>
  <c r="AR15" i="6" s="1"/>
  <c r="AR16" i="6" s="1"/>
  <c r="I2" i="6"/>
  <c r="H2" i="6"/>
  <c r="G2" i="6"/>
  <c r="F2" i="6"/>
  <c r="E2" i="6"/>
  <c r="D2" i="6"/>
  <c r="C2" i="6"/>
  <c r="AH2" i="6"/>
  <c r="AG2" i="6"/>
  <c r="AG3" i="6" s="1"/>
  <c r="AG4" i="6" s="1"/>
  <c r="AG5" i="6" s="1"/>
  <c r="AG6" i="6" s="1"/>
  <c r="AG7" i="6" s="1"/>
  <c r="AG8" i="6" s="1"/>
  <c r="AG9" i="6" s="1"/>
  <c r="AG10" i="6" s="1"/>
  <c r="AG11" i="6" s="1"/>
  <c r="AG12" i="6" s="1"/>
  <c r="AG13" i="6" s="1"/>
  <c r="AG14" i="6" s="1"/>
  <c r="AG15" i="6" s="1"/>
  <c r="AG16" i="6" s="1"/>
  <c r="AF2" i="6"/>
  <c r="AF3" i="6" s="1"/>
  <c r="AF4" i="6" s="1"/>
  <c r="AF5" i="6" s="1"/>
  <c r="AF6" i="6" s="1"/>
  <c r="AF7" i="6" s="1"/>
  <c r="AF8" i="6" s="1"/>
  <c r="AF9" i="6" s="1"/>
  <c r="AF10" i="6" s="1"/>
  <c r="AF11" i="6" s="1"/>
  <c r="AF12" i="6" s="1"/>
  <c r="AF13" i="6" s="1"/>
  <c r="AF14" i="6" s="1"/>
  <c r="AF15" i="6" s="1"/>
  <c r="AF16" i="6" s="1"/>
  <c r="AE2" i="6"/>
  <c r="AE3" i="6" s="1"/>
  <c r="AE4" i="6" s="1"/>
  <c r="AE5" i="6" s="1"/>
  <c r="AE6" i="6" s="1"/>
  <c r="AE7" i="6" s="1"/>
  <c r="AE8" i="6" s="1"/>
  <c r="AE9" i="6" s="1"/>
  <c r="AE10" i="6" s="1"/>
  <c r="AE11" i="6" s="1"/>
  <c r="AE12" i="6" s="1"/>
  <c r="AE13" i="6" s="1"/>
  <c r="AE14" i="6" s="1"/>
  <c r="AE15" i="6" s="1"/>
  <c r="AE16" i="6" s="1"/>
  <c r="AD2" i="6"/>
  <c r="AD3" i="6" s="1"/>
  <c r="AD4" i="6" s="1"/>
  <c r="AD5" i="6" s="1"/>
  <c r="AD6" i="6" s="1"/>
  <c r="AD7" i="6" s="1"/>
  <c r="AD8" i="6" s="1"/>
  <c r="AD9" i="6" s="1"/>
  <c r="AD10" i="6" s="1"/>
  <c r="AD11" i="6" s="1"/>
  <c r="AD12" i="6" s="1"/>
  <c r="AD13" i="6" s="1"/>
  <c r="AD14" i="6" s="1"/>
  <c r="AD15" i="6" s="1"/>
  <c r="AD16" i="6" s="1"/>
  <c r="AC2" i="6"/>
  <c r="AC3" i="6" s="1"/>
  <c r="AC4" i="6" s="1"/>
  <c r="AC5" i="6" s="1"/>
  <c r="AC6" i="6" s="1"/>
  <c r="AC7" i="6" s="1"/>
  <c r="AC8" i="6" s="1"/>
  <c r="AC9" i="6" s="1"/>
  <c r="AC10" i="6" s="1"/>
  <c r="AC11" i="6" s="1"/>
  <c r="AC12" i="6" s="1"/>
  <c r="AC13" i="6" s="1"/>
  <c r="AC14" i="6" s="1"/>
  <c r="AC15" i="6" s="1"/>
  <c r="AC16" i="6" s="1"/>
  <c r="AB2" i="6"/>
  <c r="AB3" i="6" s="1"/>
  <c r="AB4" i="6" s="1"/>
  <c r="AB5" i="6" s="1"/>
  <c r="AB6" i="6" s="1"/>
  <c r="AB7" i="6" s="1"/>
  <c r="AB8" i="6" s="1"/>
  <c r="AB9" i="6" s="1"/>
  <c r="AB10" i="6" s="1"/>
  <c r="AB11" i="6" s="1"/>
  <c r="AB12" i="6" s="1"/>
  <c r="AB13" i="6" s="1"/>
  <c r="AB14" i="6" s="1"/>
  <c r="AB15" i="6" s="1"/>
  <c r="AB16" i="6" s="1"/>
  <c r="AA2" i="6"/>
  <c r="AA3" i="6" s="1"/>
  <c r="AA4" i="6" s="1"/>
  <c r="AA5" i="6" s="1"/>
  <c r="AA6" i="6" s="1"/>
  <c r="AA7" i="6" s="1"/>
  <c r="AA8" i="6" s="1"/>
  <c r="AA9" i="6" s="1"/>
  <c r="AA10" i="6" s="1"/>
  <c r="AA11" i="6" s="1"/>
  <c r="AA12" i="6" s="1"/>
  <c r="AA13" i="6" s="1"/>
  <c r="AA14" i="6" s="1"/>
  <c r="AA15" i="6" s="1"/>
  <c r="AA16" i="6" s="1"/>
  <c r="Z2" i="6"/>
  <c r="Z3" i="6" s="1"/>
  <c r="Z4" i="6" s="1"/>
  <c r="Z5" i="6" s="1"/>
  <c r="Z6" i="6" s="1"/>
  <c r="Z7" i="6" s="1"/>
  <c r="Z8" i="6" s="1"/>
  <c r="Z9" i="6" s="1"/>
  <c r="Z10" i="6" s="1"/>
  <c r="Z11" i="6" s="1"/>
  <c r="Z12" i="6" s="1"/>
  <c r="Z13" i="6" s="1"/>
  <c r="Z14" i="6" s="1"/>
  <c r="Z15" i="6" s="1"/>
  <c r="Z16" i="6" s="1"/>
  <c r="Y2" i="6"/>
  <c r="Y3" i="6" s="1"/>
  <c r="Y4" i="6" s="1"/>
  <c r="Y5" i="6" s="1"/>
  <c r="Y6" i="6" s="1"/>
  <c r="Y7" i="6" s="1"/>
  <c r="Y8" i="6" s="1"/>
  <c r="Y9" i="6" s="1"/>
  <c r="Y10" i="6" s="1"/>
  <c r="Y11" i="6" s="1"/>
  <c r="Y12" i="6" s="1"/>
  <c r="Y13" i="6" s="1"/>
  <c r="Y14" i="6" s="1"/>
  <c r="Y15" i="6" s="1"/>
  <c r="Y16" i="6" s="1"/>
  <c r="X2" i="6"/>
  <c r="X3" i="6" s="1"/>
  <c r="X4" i="6" s="1"/>
  <c r="X5" i="6" s="1"/>
  <c r="X6" i="6" s="1"/>
  <c r="X7" i="6" s="1"/>
  <c r="X8" i="6" s="1"/>
  <c r="X9" i="6" s="1"/>
  <c r="X10" i="6" s="1"/>
  <c r="X11" i="6" s="1"/>
  <c r="X12" i="6" s="1"/>
  <c r="X13" i="6" s="1"/>
  <c r="X14" i="6" s="1"/>
  <c r="X15" i="6" s="1"/>
  <c r="X16" i="6" s="1"/>
  <c r="W2" i="6"/>
  <c r="W3" i="6" s="1"/>
  <c r="W4" i="6" s="1"/>
  <c r="W5" i="6" s="1"/>
  <c r="W6" i="6" s="1"/>
  <c r="W7" i="6" s="1"/>
  <c r="W8" i="6" s="1"/>
  <c r="W9" i="6" s="1"/>
  <c r="W10" i="6" s="1"/>
  <c r="W11" i="6" s="1"/>
  <c r="W12" i="6" s="1"/>
  <c r="W13" i="6" s="1"/>
  <c r="W14" i="6" s="1"/>
  <c r="W15" i="6" s="1"/>
  <c r="W16" i="6" s="1"/>
  <c r="V2" i="6"/>
  <c r="V3" i="6" s="1"/>
  <c r="V4" i="6" s="1"/>
  <c r="V5" i="6" s="1"/>
  <c r="V6" i="6" s="1"/>
  <c r="V7" i="6" s="1"/>
  <c r="V8" i="6" s="1"/>
  <c r="V9" i="6" s="1"/>
  <c r="V10" i="6" s="1"/>
  <c r="V11" i="6" s="1"/>
  <c r="V12" i="6" s="1"/>
  <c r="V13" i="6" s="1"/>
  <c r="V14" i="6" s="1"/>
  <c r="V15" i="6" s="1"/>
  <c r="V16" i="6" s="1"/>
  <c r="U2" i="6"/>
  <c r="U3" i="6" s="1"/>
  <c r="U4" i="6" s="1"/>
  <c r="U5" i="6" s="1"/>
  <c r="U6" i="6" s="1"/>
  <c r="U7" i="6" s="1"/>
  <c r="U8" i="6" s="1"/>
  <c r="U9" i="6" s="1"/>
  <c r="U10" i="6" s="1"/>
  <c r="U11" i="6" s="1"/>
  <c r="U12" i="6" s="1"/>
  <c r="U13" i="6" s="1"/>
  <c r="U14" i="6" s="1"/>
  <c r="U15" i="6" s="1"/>
  <c r="U16" i="6" s="1"/>
  <c r="T2" i="6"/>
  <c r="T3" i="6" s="1"/>
  <c r="T4" i="6" s="1"/>
  <c r="T5" i="6" s="1"/>
  <c r="T6" i="6" s="1"/>
  <c r="T7" i="6" s="1"/>
  <c r="T8" i="6" s="1"/>
  <c r="T9" i="6" s="1"/>
  <c r="T10" i="6" s="1"/>
  <c r="T11" i="6" s="1"/>
  <c r="T12" i="6" s="1"/>
  <c r="T13" i="6" s="1"/>
  <c r="T14" i="6" s="1"/>
  <c r="T15" i="6" s="1"/>
  <c r="T16" i="6" s="1"/>
  <c r="S2" i="6"/>
  <c r="S3" i="6" s="1"/>
  <c r="S4" i="6" s="1"/>
  <c r="S5" i="6" s="1"/>
  <c r="S6" i="6" s="1"/>
  <c r="S7" i="6" s="1"/>
  <c r="S8" i="6" s="1"/>
  <c r="S9" i="6" s="1"/>
  <c r="S10" i="6" s="1"/>
  <c r="S11" i="6" s="1"/>
  <c r="S12" i="6" s="1"/>
  <c r="S13" i="6" s="1"/>
  <c r="S14" i="6" s="1"/>
  <c r="S15" i="6" s="1"/>
  <c r="S16" i="6" s="1"/>
  <c r="R2" i="6"/>
  <c r="R3" i="6" s="1"/>
  <c r="R4" i="6" s="1"/>
  <c r="R5" i="6" s="1"/>
  <c r="R6" i="6" s="1"/>
  <c r="R7" i="6" s="1"/>
  <c r="R8" i="6" s="1"/>
  <c r="R9" i="6" s="1"/>
  <c r="R10" i="6" s="1"/>
  <c r="R11" i="6" s="1"/>
  <c r="R12" i="6" s="1"/>
  <c r="R13" i="6" s="1"/>
  <c r="R14" i="6" s="1"/>
  <c r="R15" i="6" s="1"/>
  <c r="R16" i="6" s="1"/>
  <c r="Q2" i="6"/>
  <c r="Q3" i="6" s="1"/>
  <c r="Q4" i="6" s="1"/>
  <c r="Q5" i="6" s="1"/>
  <c r="Q6" i="6" s="1"/>
  <c r="Q7" i="6" s="1"/>
  <c r="Q8" i="6" s="1"/>
  <c r="Q9" i="6" s="1"/>
  <c r="Q10" i="6" s="1"/>
  <c r="Q11" i="6" s="1"/>
  <c r="Q12" i="6" s="1"/>
  <c r="Q13" i="6" s="1"/>
  <c r="Q14" i="6" s="1"/>
  <c r="Q15" i="6" s="1"/>
  <c r="Q16" i="6" s="1"/>
  <c r="P2" i="6"/>
  <c r="P3" i="6" s="1"/>
  <c r="P4" i="6" s="1"/>
  <c r="P5" i="6" s="1"/>
  <c r="P6" i="6" s="1"/>
  <c r="P7" i="6" s="1"/>
  <c r="P8" i="6" s="1"/>
  <c r="P9" i="6" s="1"/>
  <c r="P10" i="6" s="1"/>
  <c r="P11" i="6" s="1"/>
  <c r="P12" i="6" s="1"/>
  <c r="P13" i="6" s="1"/>
  <c r="P14" i="6" s="1"/>
  <c r="P15" i="6" s="1"/>
  <c r="P16" i="6" s="1"/>
  <c r="M2" i="6"/>
  <c r="M3" i="6" s="1"/>
  <c r="M4" i="6" s="1"/>
  <c r="M5" i="6" s="1"/>
  <c r="M6" i="6" s="1"/>
  <c r="M7" i="6" s="1"/>
  <c r="M8" i="6" s="1"/>
  <c r="M9" i="6" s="1"/>
  <c r="M10" i="6" s="1"/>
  <c r="M11" i="6" s="1"/>
  <c r="M12" i="6" s="1"/>
  <c r="M13" i="6" s="1"/>
  <c r="M14" i="6" s="1"/>
  <c r="M15" i="6" s="1"/>
  <c r="M16" i="6" s="1"/>
  <c r="L2" i="6"/>
  <c r="L3" i="6" s="1"/>
  <c r="L4" i="6" s="1"/>
  <c r="L5" i="6" s="1"/>
  <c r="L6" i="6" s="1"/>
  <c r="L7" i="6" s="1"/>
  <c r="L8" i="6" s="1"/>
  <c r="L9" i="6" s="1"/>
  <c r="L10" i="6" s="1"/>
  <c r="L11" i="6" s="1"/>
  <c r="L12" i="6" s="1"/>
  <c r="L13" i="6" s="1"/>
  <c r="L14" i="6" s="1"/>
  <c r="L15" i="6" s="1"/>
  <c r="L16" i="6" s="1"/>
  <c r="K2" i="6"/>
  <c r="K3" i="6" s="1"/>
  <c r="B3" i="6" s="1"/>
  <c r="J2" i="6"/>
  <c r="J3" i="6" s="1"/>
  <c r="J4" i="6" s="1"/>
  <c r="J5" i="6" s="1"/>
  <c r="J6" i="6" s="1"/>
  <c r="J7" i="6" s="1"/>
  <c r="J8" i="6" s="1"/>
  <c r="J9" i="6" s="1"/>
  <c r="J10" i="6" s="1"/>
  <c r="J11" i="6" s="1"/>
  <c r="J12" i="6" s="1"/>
  <c r="J13" i="6" s="1"/>
  <c r="J14" i="6" s="1"/>
  <c r="J15" i="6" s="1"/>
  <c r="J16" i="6" s="1"/>
  <c r="A3" i="6"/>
  <c r="A4" i="6" s="1"/>
  <c r="A5" i="6" s="1"/>
  <c r="A6" i="6" s="1"/>
  <c r="A7" i="6" s="1"/>
  <c r="A8" i="6" s="1"/>
  <c r="A9" i="6" s="1"/>
  <c r="A10" i="6" s="1"/>
  <c r="A11" i="6" s="1"/>
  <c r="A12" i="6" s="1"/>
  <c r="A13" i="6" s="1"/>
  <c r="A14" i="6" s="1"/>
  <c r="A15" i="6" s="1"/>
  <c r="A16" i="6" s="1"/>
  <c r="K4" i="7" l="1"/>
  <c r="J5" i="7"/>
  <c r="J3" i="7"/>
  <c r="B2" i="6"/>
  <c r="N4" i="6"/>
  <c r="O4" i="6" s="1"/>
  <c r="K4" i="6"/>
  <c r="R9" i="1"/>
  <c r="AQ2" i="6"/>
  <c r="AQ3" i="6" s="1"/>
  <c r="AQ4" i="6" s="1"/>
  <c r="AQ5" i="6" s="1"/>
  <c r="AQ6" i="6" s="1"/>
  <c r="AQ7" i="6" s="1"/>
  <c r="AQ8" i="6" s="1"/>
  <c r="AQ9" i="6" s="1"/>
  <c r="AQ10" i="6" s="1"/>
  <c r="AQ11" i="6" s="1"/>
  <c r="AQ12" i="6" s="1"/>
  <c r="AQ13" i="6" s="1"/>
  <c r="AQ14" i="6" s="1"/>
  <c r="AQ15" i="6" s="1"/>
  <c r="AQ16" i="6" s="1"/>
  <c r="AP2" i="6"/>
  <c r="AP3" i="6" s="1"/>
  <c r="AP4" i="6" s="1"/>
  <c r="AP5" i="6" s="1"/>
  <c r="AP6" i="6" s="1"/>
  <c r="AP7" i="6" s="1"/>
  <c r="AP8" i="6" s="1"/>
  <c r="AP9" i="6" s="1"/>
  <c r="AP10" i="6" s="1"/>
  <c r="AP11" i="6" s="1"/>
  <c r="AP12" i="6" s="1"/>
  <c r="AP13" i="6" s="1"/>
  <c r="AP14" i="6" s="1"/>
  <c r="AP15" i="6" s="1"/>
  <c r="AP16" i="6" s="1"/>
  <c r="AO2" i="6"/>
  <c r="AO3" i="6" s="1"/>
  <c r="AO4" i="6" s="1"/>
  <c r="AO5" i="6" s="1"/>
  <c r="AO6" i="6" s="1"/>
  <c r="AO7" i="6" s="1"/>
  <c r="AO8" i="6" s="1"/>
  <c r="AO9" i="6" s="1"/>
  <c r="AO10" i="6" s="1"/>
  <c r="AO11" i="6" s="1"/>
  <c r="AO12" i="6" s="1"/>
  <c r="AO13" i="6" s="1"/>
  <c r="AO14" i="6" s="1"/>
  <c r="AO15" i="6" s="1"/>
  <c r="AO16" i="6" s="1"/>
  <c r="AM2" i="6"/>
  <c r="AM3" i="6" s="1"/>
  <c r="AM4" i="6" s="1"/>
  <c r="AM5" i="6" s="1"/>
  <c r="AM6" i="6" s="1"/>
  <c r="AM7" i="6" s="1"/>
  <c r="AM8" i="6" s="1"/>
  <c r="AM9" i="6" s="1"/>
  <c r="AM10" i="6" s="1"/>
  <c r="AM11" i="6" s="1"/>
  <c r="AM12" i="6" s="1"/>
  <c r="AM13" i="6" s="1"/>
  <c r="AM14" i="6" s="1"/>
  <c r="AM15" i="6" s="1"/>
  <c r="AM16" i="6" s="1"/>
  <c r="AL2" i="6"/>
  <c r="AL3" i="6" s="1"/>
  <c r="AL4" i="6" s="1"/>
  <c r="AL5" i="6" s="1"/>
  <c r="AL6" i="6" s="1"/>
  <c r="AL7" i="6" s="1"/>
  <c r="AL8" i="6" s="1"/>
  <c r="AL9" i="6" s="1"/>
  <c r="AL10" i="6" s="1"/>
  <c r="AL11" i="6" s="1"/>
  <c r="AL12" i="6" s="1"/>
  <c r="AL13" i="6" s="1"/>
  <c r="AL14" i="6" s="1"/>
  <c r="AL15" i="6" s="1"/>
  <c r="AL16" i="6" s="1"/>
  <c r="AJ2" i="6"/>
  <c r="AJ3" i="6" s="1"/>
  <c r="AJ4" i="6" s="1"/>
  <c r="AJ5" i="6" s="1"/>
  <c r="AJ6" i="6" s="1"/>
  <c r="AJ7" i="6" s="1"/>
  <c r="AJ8" i="6" s="1"/>
  <c r="AJ9" i="6" s="1"/>
  <c r="AJ10" i="6" s="1"/>
  <c r="AJ11" i="6" s="1"/>
  <c r="AJ12" i="6" s="1"/>
  <c r="AJ13" i="6" s="1"/>
  <c r="AJ14" i="6" s="1"/>
  <c r="AJ15" i="6" s="1"/>
  <c r="AJ16" i="6" s="1"/>
  <c r="AI2" i="6"/>
  <c r="AI3" i="6" s="1"/>
  <c r="AI4" i="6" s="1"/>
  <c r="AI5" i="6" s="1"/>
  <c r="AI6" i="6" s="1"/>
  <c r="AI7" i="6" s="1"/>
  <c r="AI8" i="6" s="1"/>
  <c r="AI9" i="6" s="1"/>
  <c r="AI10" i="6" s="1"/>
  <c r="AI11" i="6" s="1"/>
  <c r="AI12" i="6" s="1"/>
  <c r="AI13" i="6" s="1"/>
  <c r="AI14" i="6" s="1"/>
  <c r="AI15" i="6" s="1"/>
  <c r="AI16" i="6" s="1"/>
  <c r="K5" i="7" l="1"/>
  <c r="L4" i="7"/>
  <c r="K3" i="7"/>
  <c r="N5" i="6"/>
  <c r="O5" i="6" s="1"/>
  <c r="B4" i="6"/>
  <c r="K5" i="6"/>
  <c r="N6" i="6"/>
  <c r="AN2" i="6"/>
  <c r="AN3" i="6" s="1"/>
  <c r="AN4" i="6" s="1"/>
  <c r="AN5" i="6" s="1"/>
  <c r="AN6" i="6" s="1"/>
  <c r="AN7" i="6" s="1"/>
  <c r="AN8" i="6" s="1"/>
  <c r="AN9" i="6" s="1"/>
  <c r="AN10" i="6" s="1"/>
  <c r="AN11" i="6" s="1"/>
  <c r="AN12" i="6" s="1"/>
  <c r="AN13" i="6" s="1"/>
  <c r="AN14" i="6" s="1"/>
  <c r="AN15" i="6" s="1"/>
  <c r="AN16" i="6" s="1"/>
  <c r="AK2" i="6"/>
  <c r="AK3" i="6" s="1"/>
  <c r="AK4" i="6" s="1"/>
  <c r="AK5" i="6" s="1"/>
  <c r="AK6" i="6" s="1"/>
  <c r="AK7" i="6" s="1"/>
  <c r="AK8" i="6" s="1"/>
  <c r="AK9" i="6" s="1"/>
  <c r="AK10" i="6" s="1"/>
  <c r="AK11" i="6" s="1"/>
  <c r="AK12" i="6" s="1"/>
  <c r="AK13" i="6" s="1"/>
  <c r="AK14" i="6" s="1"/>
  <c r="AK15" i="6" s="1"/>
  <c r="AK16" i="6" s="1"/>
  <c r="M4" i="7" l="1"/>
  <c r="L3" i="7"/>
  <c r="L5" i="7"/>
  <c r="O6" i="6"/>
  <c r="N7" i="6"/>
  <c r="K6" i="6"/>
  <c r="B5" i="6"/>
  <c r="A30" i="1"/>
  <c r="A31" i="1" s="1"/>
  <c r="A32" i="1" s="1"/>
  <c r="A33" i="1" s="1"/>
  <c r="A34" i="1" s="1"/>
  <c r="A35" i="1" s="1"/>
  <c r="A36" i="1" s="1"/>
  <c r="A37" i="1" s="1"/>
  <c r="A38" i="1" s="1"/>
  <c r="A39" i="1" s="1"/>
  <c r="A40" i="1" s="1"/>
  <c r="A41" i="1" s="1"/>
  <c r="A42" i="1" s="1"/>
  <c r="A43" i="1" s="1"/>
  <c r="N4" i="7" l="1"/>
  <c r="M5" i="7"/>
  <c r="M3" i="7"/>
  <c r="K7" i="6"/>
  <c r="B6" i="6"/>
  <c r="O7" i="6"/>
  <c r="N8" i="6"/>
  <c r="N3" i="7" l="1"/>
  <c r="O4" i="7"/>
  <c r="N5" i="7"/>
  <c r="O8" i="6"/>
  <c r="N9" i="6"/>
  <c r="K8" i="6"/>
  <c r="B7" i="6"/>
  <c r="O3" i="7" l="1"/>
  <c r="P4" i="7"/>
  <c r="O5" i="7"/>
  <c r="B8" i="6"/>
  <c r="K9" i="6"/>
  <c r="O9" i="6"/>
  <c r="N10" i="6"/>
  <c r="P3" i="7" l="1"/>
  <c r="Q4" i="7"/>
  <c r="P5" i="7"/>
  <c r="O10" i="6"/>
  <c r="N11" i="6"/>
  <c r="B9" i="6"/>
  <c r="K10" i="6"/>
  <c r="Q5" i="7" l="1"/>
  <c r="R4" i="7"/>
  <c r="Q3" i="7"/>
  <c r="B10" i="6"/>
  <c r="K11" i="6"/>
  <c r="O11" i="6"/>
  <c r="N12" i="6"/>
  <c r="S4" i="7" l="1"/>
  <c r="R5" i="7"/>
  <c r="R3" i="7"/>
  <c r="O12" i="6"/>
  <c r="N13" i="6"/>
  <c r="K12" i="6"/>
  <c r="B11" i="6"/>
  <c r="T4" i="7" l="1"/>
  <c r="S5" i="7"/>
  <c r="S3" i="7"/>
  <c r="K13" i="6"/>
  <c r="B12" i="6"/>
  <c r="O13" i="6"/>
  <c r="N14" i="6"/>
  <c r="U4" i="7" l="1"/>
  <c r="T3" i="7"/>
  <c r="T5" i="7"/>
  <c r="O14" i="6"/>
  <c r="N15" i="6"/>
  <c r="K14" i="6"/>
  <c r="B13" i="6"/>
  <c r="U3" i="7" l="1"/>
  <c r="V4" i="7"/>
  <c r="U5" i="7"/>
  <c r="O15" i="6"/>
  <c r="N16" i="6"/>
  <c r="B14" i="6"/>
  <c r="K15" i="6"/>
  <c r="V5" i="7" l="1"/>
  <c r="W4" i="7"/>
  <c r="V3" i="7"/>
  <c r="B15" i="6"/>
  <c r="K16" i="6"/>
  <c r="O16" i="6"/>
  <c r="W5" i="7" l="1"/>
  <c r="W3" i="7"/>
  <c r="X4" i="7"/>
  <c r="B16" i="6"/>
  <c r="Y4" i="7" l="1"/>
  <c r="X3" i="7"/>
  <c r="X5" i="7"/>
  <c r="Y3" i="7" l="1"/>
  <c r="Y5" i="7"/>
  <c r="Z4" i="7"/>
  <c r="Z5" i="7" l="1"/>
  <c r="AA4" i="7"/>
  <c r="Z3" i="7"/>
  <c r="AA5" i="7" l="1"/>
  <c r="AB4" i="7"/>
  <c r="AA3" i="7"/>
  <c r="AC4" i="7" l="1"/>
  <c r="AB3" i="7"/>
  <c r="AB5" i="7"/>
  <c r="AC5" i="7" l="1"/>
  <c r="AC3" i="7"/>
</calcChain>
</file>

<file path=xl/sharedStrings.xml><?xml version="1.0" encoding="utf-8"?>
<sst xmlns="http://schemas.openxmlformats.org/spreadsheetml/2006/main" count="314" uniqueCount="259">
  <si>
    <t>氏名</t>
    <rPh sb="0" eb="2">
      <t>シメイ</t>
    </rPh>
    <phoneticPr fontId="1"/>
  </si>
  <si>
    <t>所在地等</t>
  </si>
  <si>
    <t>担当者</t>
    <rPh sb="0" eb="3">
      <t>タントウシャ</t>
    </rPh>
    <phoneticPr fontId="1"/>
  </si>
  <si>
    <t>名</t>
    <rPh sb="0" eb="1">
      <t>ナ</t>
    </rPh>
    <phoneticPr fontId="1"/>
  </si>
  <si>
    <t>職員数</t>
    <rPh sb="0" eb="3">
      <t>ショクインスウ</t>
    </rPh>
    <phoneticPr fontId="1"/>
  </si>
  <si>
    <t>同一建物のサービス</t>
    <rPh sb="0" eb="2">
      <t>ドウイツ</t>
    </rPh>
    <rPh sb="2" eb="4">
      <t>タテモノ</t>
    </rPh>
    <phoneticPr fontId="1"/>
  </si>
  <si>
    <t>近隣建物のサービス</t>
    <rPh sb="0" eb="2">
      <t>キンリン</t>
    </rPh>
    <rPh sb="2" eb="4">
      <t>タテモノ</t>
    </rPh>
    <phoneticPr fontId="1"/>
  </si>
  <si>
    <t>職員</t>
    <rPh sb="0" eb="2">
      <t>ショクイン</t>
    </rPh>
    <phoneticPr fontId="1"/>
  </si>
  <si>
    <t>利用者</t>
    <rPh sb="0" eb="3">
      <t>リヨウシャ</t>
    </rPh>
    <phoneticPr fontId="1"/>
  </si>
  <si>
    <t>①陽性判明年月日</t>
    <rPh sb="5" eb="7">
      <t>ネンゲツ</t>
    </rPh>
    <phoneticPr fontId="1"/>
  </si>
  <si>
    <t>記載要領（はじめにお読みください）</t>
    <rPh sb="0" eb="2">
      <t>キサイ</t>
    </rPh>
    <rPh sb="2" eb="4">
      <t>ヨウリョウ</t>
    </rPh>
    <rPh sb="10" eb="11">
      <t>ヨ</t>
    </rPh>
    <phoneticPr fontId="1"/>
  </si>
  <si>
    <t>（１）はじめに</t>
    <phoneticPr fontId="1"/>
  </si>
  <si>
    <t>（２）項目ごとの記載内容</t>
    <rPh sb="3" eb="5">
      <t>コウモク</t>
    </rPh>
    <rPh sb="8" eb="10">
      <t>キサイ</t>
    </rPh>
    <rPh sb="10" eb="12">
      <t>ナイヨウ</t>
    </rPh>
    <phoneticPr fontId="1"/>
  </si>
  <si>
    <t>施設名</t>
    <rPh sb="0" eb="2">
      <t>シセツ</t>
    </rPh>
    <rPh sb="2" eb="3">
      <t>メイ</t>
    </rPh>
    <phoneticPr fontId="1"/>
  </si>
  <si>
    <t>設置者</t>
    <rPh sb="0" eb="2">
      <t>セッチ</t>
    </rPh>
    <rPh sb="2" eb="3">
      <t>シャ</t>
    </rPh>
    <phoneticPr fontId="1"/>
  </si>
  <si>
    <t>所在地等</t>
    <rPh sb="0" eb="3">
      <t>ショザイチ</t>
    </rPh>
    <rPh sb="3" eb="4">
      <t>トウ</t>
    </rPh>
    <phoneticPr fontId="1"/>
  </si>
  <si>
    <t>連絡先</t>
    <rPh sb="0" eb="3">
      <t>レンラクサキ</t>
    </rPh>
    <phoneticPr fontId="1"/>
  </si>
  <si>
    <t>聞き取りを実施する際に連絡先となる担当者の情報を記載してください。なるべく、管理者等の施設の感染対策の責任者を務める方の情報を記載してください。</t>
    <rPh sb="0" eb="1">
      <t>キ</t>
    </rPh>
    <rPh sb="2" eb="3">
      <t>ト</t>
    </rPh>
    <rPh sb="5" eb="7">
      <t>ジッシ</t>
    </rPh>
    <rPh sb="9" eb="10">
      <t>サイ</t>
    </rPh>
    <rPh sb="11" eb="14">
      <t>レンラクサキ</t>
    </rPh>
    <rPh sb="17" eb="20">
      <t>タントウシャ</t>
    </rPh>
    <rPh sb="21" eb="23">
      <t>ジョウホウ</t>
    </rPh>
    <rPh sb="24" eb="26">
      <t>キサイ</t>
    </rPh>
    <rPh sb="38" eb="41">
      <t>カンリシャ</t>
    </rPh>
    <rPh sb="41" eb="42">
      <t>トウ</t>
    </rPh>
    <rPh sb="43" eb="45">
      <t>シセツ</t>
    </rPh>
    <rPh sb="46" eb="48">
      <t>カンセン</t>
    </rPh>
    <rPh sb="48" eb="50">
      <t>タイサク</t>
    </rPh>
    <rPh sb="51" eb="53">
      <t>セキニン</t>
    </rPh>
    <rPh sb="53" eb="54">
      <t>シャ</t>
    </rPh>
    <rPh sb="55" eb="56">
      <t>ツト</t>
    </rPh>
    <rPh sb="58" eb="59">
      <t>カタ</t>
    </rPh>
    <rPh sb="60" eb="62">
      <t>ジョウホウ</t>
    </rPh>
    <rPh sb="63" eb="65">
      <t>キサイ</t>
    </rPh>
    <phoneticPr fontId="1"/>
  </si>
  <si>
    <t>訪問介護</t>
    <phoneticPr fontId="1"/>
  </si>
  <si>
    <t>訪問入浴介護</t>
  </si>
  <si>
    <t>訪問看護</t>
  </si>
  <si>
    <t>訪問リハビリテーション</t>
  </si>
  <si>
    <t>居宅療養管理指導</t>
  </si>
  <si>
    <t>通所介護</t>
  </si>
  <si>
    <t>通所リハビリテーション</t>
  </si>
  <si>
    <t>短期入所生活介護・療養介護</t>
  </si>
  <si>
    <t>特定施設入居者生活介護</t>
  </si>
  <si>
    <t>福祉用具貸与・販売</t>
  </si>
  <si>
    <t>居宅介護支援</t>
  </si>
  <si>
    <t>介護老人福祉施設</t>
  </si>
  <si>
    <t>介護老人保健施設</t>
  </si>
  <si>
    <t>介護療養型医療施設</t>
  </si>
  <si>
    <t>介護医療院</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</si>
  <si>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</si>
  <si>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</si>
  <si>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</si>
  <si>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</si>
  <si>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</si>
  <si>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</si>
  <si>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</si>
  <si>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</si>
  <si>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看護小規模多機能型居宅介護等</t>
  </si>
  <si>
    <t>有料老人ホーム</t>
    <phoneticPr fontId="1"/>
  </si>
  <si>
    <t>サービス付き高齢者向け住宅</t>
  </si>
  <si>
    <t>軽費老人ホーム</t>
  </si>
  <si>
    <t>養護老人ホーム</t>
  </si>
  <si>
    <t>生活支援ハウス</t>
  </si>
  <si>
    <t>生活介護</t>
    <phoneticPr fontId="1"/>
  </si>
  <si>
    <t>療養介護</t>
  </si>
  <si>
    <t>自立訓練（機能訓練）</t>
  </si>
  <si>
    <t>自立訓練(生活訓練)</t>
  </si>
  <si>
    <t>就労移行支援</t>
  </si>
  <si>
    <t>就労継続支援A型</t>
  </si>
  <si>
    <t>就労継続支援B型</t>
  </si>
  <si>
    <t>就労定着支援</t>
  </si>
  <si>
    <t>児童発達支援</t>
  </si>
  <si>
    <t>医療型児童発達支援</t>
  </si>
  <si>
    <t>放課後等デイサービス</t>
  </si>
  <si>
    <t>短期入所</t>
  </si>
  <si>
    <t>障害者支援施設</t>
  </si>
  <si>
    <t>共同生活援助</t>
  </si>
  <si>
    <t>福祉型障害児入所施設</t>
  </si>
  <si>
    <t>医療型障害児入所施設</t>
  </si>
  <si>
    <t>居宅介護</t>
  </si>
  <si>
    <t>重度訪問介護</t>
  </si>
  <si>
    <t>行動援護</t>
  </si>
  <si>
    <t>同行援護</t>
  </si>
  <si>
    <t>自立生活援助</t>
  </si>
  <si>
    <t>保育所等訪問支援</t>
  </si>
  <si>
    <t>居宅訪問型児童発達支援</t>
  </si>
  <si>
    <t>計画相談支援</t>
  </si>
  <si>
    <t>障害児相談支援</t>
  </si>
  <si>
    <t>地域移行支援</t>
  </si>
  <si>
    <t>地域定着支援</t>
  </si>
  <si>
    <t>地域生活支援事業</t>
    <phoneticPr fontId="1"/>
  </si>
  <si>
    <t>その他</t>
    <rPh sb="2" eb="3">
      <t>ホカ</t>
    </rPh>
    <phoneticPr fontId="1"/>
  </si>
  <si>
    <t>サービス種別等</t>
    <rPh sb="4" eb="6">
      <t>シュベツ</t>
    </rPh>
    <rPh sb="6" eb="7">
      <t>トウ</t>
    </rPh>
    <phoneticPr fontId="1"/>
  </si>
  <si>
    <t>・主な提供サービス／主な提供サービス分野において主として提供しているサービス種別を１つのみ選択してください。</t>
    <rPh sb="1" eb="2">
      <t>オモ</t>
    </rPh>
    <rPh sb="3" eb="5">
      <t>テイキョウ</t>
    </rPh>
    <rPh sb="10" eb="11">
      <t>オモ</t>
    </rPh>
    <rPh sb="12" eb="14">
      <t>テイキョウ</t>
    </rPh>
    <rPh sb="18" eb="20">
      <t>ブンヤ</t>
    </rPh>
    <rPh sb="24" eb="25">
      <t>シュ</t>
    </rPh>
    <rPh sb="28" eb="30">
      <t>テイキョウ</t>
    </rPh>
    <rPh sb="38" eb="40">
      <t>シュベツ</t>
    </rPh>
    <rPh sb="45" eb="47">
      <t>センタク</t>
    </rPh>
    <phoneticPr fontId="1"/>
  </si>
  <si>
    <t>・施設種類／主な提供サービス分野を選択してください。</t>
    <rPh sb="1" eb="5">
      <t>シセツシュルイ</t>
    </rPh>
    <rPh sb="6" eb="7">
      <t>オモ</t>
    </rPh>
    <rPh sb="8" eb="10">
      <t>テイキョウ</t>
    </rPh>
    <rPh sb="14" eb="16">
      <t>ブンヤ</t>
    </rPh>
    <rPh sb="17" eb="19">
      <t>センタク</t>
    </rPh>
    <phoneticPr fontId="1"/>
  </si>
  <si>
    <t>・他分野／主な提供サービス分野以外の分野でもサービス提供している場合は有無「有」を選択して、具体的な分野を記載してください。（例：主な分野が「介護」分野の場合、「有」「障がい、医療」など）</t>
    <rPh sb="1" eb="4">
      <t>ホカブンヤ</t>
    </rPh>
    <rPh sb="5" eb="6">
      <t>オモ</t>
    </rPh>
    <rPh sb="7" eb="9">
      <t>テイキョウ</t>
    </rPh>
    <rPh sb="13" eb="15">
      <t>ブンヤ</t>
    </rPh>
    <rPh sb="15" eb="17">
      <t>イガイ</t>
    </rPh>
    <rPh sb="18" eb="20">
      <t>ブンヤ</t>
    </rPh>
    <rPh sb="26" eb="28">
      <t>テイキョウ</t>
    </rPh>
    <rPh sb="32" eb="34">
      <t>バアイ</t>
    </rPh>
    <rPh sb="35" eb="37">
      <t>ウム</t>
    </rPh>
    <rPh sb="38" eb="39">
      <t>ア</t>
    </rPh>
    <rPh sb="41" eb="43">
      <t>センタク</t>
    </rPh>
    <rPh sb="46" eb="49">
      <t>グタイテキ</t>
    </rPh>
    <rPh sb="50" eb="52">
      <t>ブンヤ</t>
    </rPh>
    <rPh sb="53" eb="55">
      <t>キサイ</t>
    </rPh>
    <rPh sb="63" eb="64">
      <t>レイ</t>
    </rPh>
    <rPh sb="65" eb="66">
      <t>オモ</t>
    </rPh>
    <rPh sb="67" eb="69">
      <t>ブンヤ</t>
    </rPh>
    <rPh sb="71" eb="73">
      <t>カイゴ</t>
    </rPh>
    <rPh sb="74" eb="76">
      <t>ブンヤ</t>
    </rPh>
    <rPh sb="77" eb="79">
      <t>バアイ</t>
    </rPh>
    <rPh sb="81" eb="82">
      <t>ア</t>
    </rPh>
    <rPh sb="84" eb="85">
      <t>ショウ</t>
    </rPh>
    <rPh sb="88" eb="90">
      <t>イリョウ</t>
    </rPh>
    <phoneticPr fontId="1"/>
  </si>
  <si>
    <t>・同一建物のサービス／同一建物内で主な提供サービスの他に提供しているサービス種別があれば、すべて記載してください。</t>
    <rPh sb="1" eb="3">
      <t>ドウイツ</t>
    </rPh>
    <rPh sb="3" eb="5">
      <t>タテモノ</t>
    </rPh>
    <rPh sb="11" eb="13">
      <t>ドウイツ</t>
    </rPh>
    <rPh sb="13" eb="15">
      <t>タテモノ</t>
    </rPh>
    <rPh sb="15" eb="16">
      <t>ナイ</t>
    </rPh>
    <rPh sb="17" eb="18">
      <t>オモ</t>
    </rPh>
    <rPh sb="19" eb="21">
      <t>テイキョウ</t>
    </rPh>
    <rPh sb="26" eb="27">
      <t>ホカ</t>
    </rPh>
    <rPh sb="28" eb="30">
      <t>テイキョウ</t>
    </rPh>
    <rPh sb="38" eb="40">
      <t>シュベツ</t>
    </rPh>
    <rPh sb="48" eb="50">
      <t>キサイ</t>
    </rPh>
    <phoneticPr fontId="1"/>
  </si>
  <si>
    <t>・近隣建物のサービス／近隣建物において職員又は利用者が出入りしている事業所（サービス種別）があればすべて記載してください。</t>
    <rPh sb="1" eb="3">
      <t>キンリン</t>
    </rPh>
    <rPh sb="3" eb="5">
      <t>タテモノ</t>
    </rPh>
    <rPh sb="11" eb="13">
      <t>キンリン</t>
    </rPh>
    <rPh sb="13" eb="15">
      <t>タテモノ</t>
    </rPh>
    <rPh sb="42" eb="44">
      <t>シュベツ</t>
    </rPh>
    <rPh sb="52" eb="54">
      <t>キサイ</t>
    </rPh>
    <phoneticPr fontId="1"/>
  </si>
  <si>
    <t>鳥取県福祉・医療施設感染対策センター　宛</t>
    <rPh sb="0" eb="3">
      <t>トットリケン</t>
    </rPh>
    <rPh sb="3" eb="5">
      <t>フクシ</t>
    </rPh>
    <rPh sb="6" eb="10">
      <t>イリョウシセツ</t>
    </rPh>
    <rPh sb="10" eb="14">
      <t>カンセンタイサク</t>
    </rPh>
    <rPh sb="19" eb="20">
      <t>アテ</t>
    </rPh>
    <phoneticPr fontId="1"/>
  </si>
  <si>
    <t>・利用者、定員、職員数／利用者と職員数については、概算で構いません。なお職員数には施設内で勤務する全職員数を記載してください。定員については、訪問系サービス等、定員数に定めがないサービスを除き、記載してください。</t>
    <rPh sb="1" eb="4">
      <t>リヨウシャ</t>
    </rPh>
    <rPh sb="5" eb="7">
      <t>テイイン</t>
    </rPh>
    <rPh sb="8" eb="10">
      <t>ショクイン</t>
    </rPh>
    <rPh sb="10" eb="11">
      <t>スウ</t>
    </rPh>
    <rPh sb="12" eb="15">
      <t>リヨウシャ</t>
    </rPh>
    <rPh sb="16" eb="19">
      <t>ショクインスウ</t>
    </rPh>
    <rPh sb="25" eb="27">
      <t>ガイサン</t>
    </rPh>
    <rPh sb="28" eb="29">
      <t>カマ</t>
    </rPh>
    <rPh sb="36" eb="39">
      <t>ショクインスウ</t>
    </rPh>
    <rPh sb="41" eb="43">
      <t>シセツ</t>
    </rPh>
    <rPh sb="43" eb="44">
      <t>ナイ</t>
    </rPh>
    <rPh sb="45" eb="47">
      <t>キンム</t>
    </rPh>
    <rPh sb="49" eb="52">
      <t>ゼンショクイン</t>
    </rPh>
    <rPh sb="52" eb="53">
      <t>スウ</t>
    </rPh>
    <rPh sb="54" eb="56">
      <t>キサイ</t>
    </rPh>
    <rPh sb="63" eb="65">
      <t>テイイン</t>
    </rPh>
    <rPh sb="71" eb="73">
      <t>ホウモン</t>
    </rPh>
    <rPh sb="73" eb="74">
      <t>ケイ</t>
    </rPh>
    <rPh sb="78" eb="79">
      <t>トウ</t>
    </rPh>
    <rPh sb="80" eb="82">
      <t>テイイン</t>
    </rPh>
    <rPh sb="82" eb="83">
      <t>スウ</t>
    </rPh>
    <rPh sb="84" eb="85">
      <t>サダ</t>
    </rPh>
    <rPh sb="94" eb="95">
      <t>ノゾ</t>
    </rPh>
    <rPh sb="97" eb="99">
      <t>キサイ</t>
    </rPh>
    <phoneticPr fontId="1"/>
  </si>
  <si>
    <t>①陽性判明年月日</t>
    <phoneticPr fontId="1"/>
  </si>
  <si>
    <t>検査結果が確定した日を記載してください。</t>
    <rPh sb="0" eb="2">
      <t>ケンサ</t>
    </rPh>
    <rPh sb="2" eb="4">
      <t>ケッカ</t>
    </rPh>
    <rPh sb="5" eb="7">
      <t>カクテイ</t>
    </rPh>
    <rPh sb="9" eb="10">
      <t>ヒ</t>
    </rPh>
    <rPh sb="11" eb="13">
      <t>キサイ</t>
    </rPh>
    <phoneticPr fontId="1"/>
  </si>
  <si>
    <t>②性別</t>
    <rPh sb="1" eb="3">
      <t>セイベツ</t>
    </rPh>
    <phoneticPr fontId="1"/>
  </si>
  <si>
    <t>性別を選択してください。</t>
    <rPh sb="0" eb="2">
      <t>セイベツ</t>
    </rPh>
    <rPh sb="3" eb="5">
      <t>センタク</t>
    </rPh>
    <phoneticPr fontId="1"/>
  </si>
  <si>
    <t>年齢区分を選択してください。</t>
    <rPh sb="0" eb="4">
      <t>ネンレイクブン</t>
    </rPh>
    <rPh sb="5" eb="7">
      <t>センタク</t>
    </rPh>
    <phoneticPr fontId="1"/>
  </si>
  <si>
    <t>③年齢区分</t>
    <rPh sb="1" eb="3">
      <t>ネンレイ</t>
    </rPh>
    <rPh sb="3" eb="5">
      <t>クブン</t>
    </rPh>
    <phoneticPr fontId="1"/>
  </si>
  <si>
    <t>④職員、利用者の別</t>
    <phoneticPr fontId="1"/>
  </si>
  <si>
    <t>⑦備考</t>
    <phoneticPr fontId="1"/>
  </si>
  <si>
    <t>（３）記載完了後</t>
    <rPh sb="3" eb="5">
      <t>キサイ</t>
    </rPh>
    <rPh sb="5" eb="7">
      <t>カンリョウ</t>
    </rPh>
    <rPh sb="7" eb="8">
      <t>ゴ</t>
    </rPh>
    <phoneticPr fontId="1"/>
  </si>
  <si>
    <t>・提出年月日欄の右に記載されている「エラー確認欄」が、「入力完了（エラーなし）」になっていることを確認してください。</t>
    <rPh sb="1" eb="3">
      <t>テイシュツ</t>
    </rPh>
    <rPh sb="3" eb="6">
      <t>ネンガッピ</t>
    </rPh>
    <rPh sb="6" eb="7">
      <t>ラン</t>
    </rPh>
    <rPh sb="8" eb="9">
      <t>ミギ</t>
    </rPh>
    <rPh sb="10" eb="12">
      <t>キサイ</t>
    </rPh>
    <rPh sb="21" eb="23">
      <t>カクニン</t>
    </rPh>
    <rPh sb="23" eb="24">
      <t>ラン</t>
    </rPh>
    <rPh sb="28" eb="30">
      <t>ニュウリョク</t>
    </rPh>
    <rPh sb="30" eb="32">
      <t>カンリョウ</t>
    </rPh>
    <rPh sb="49" eb="51">
      <t>カクニン</t>
    </rPh>
    <phoneticPr fontId="1"/>
  </si>
  <si>
    <t>　　・青色セルは必須記載事項です。すべてのセルが白色になるように記載してください。</t>
    <rPh sb="3" eb="4">
      <t>アオ</t>
    </rPh>
    <rPh sb="4" eb="5">
      <t>イロ</t>
    </rPh>
    <rPh sb="8" eb="10">
      <t>ヒッス</t>
    </rPh>
    <rPh sb="10" eb="12">
      <t>キサイ</t>
    </rPh>
    <rPh sb="12" eb="14">
      <t>ジコウ</t>
    </rPh>
    <rPh sb="24" eb="26">
      <t>シロイロ</t>
    </rPh>
    <rPh sb="32" eb="34">
      <t>キサイ</t>
    </rPh>
    <phoneticPr fontId="1"/>
  </si>
  <si>
    <t>　送付先：covid19-kansentaisaku@pref.tottori.lg.jp</t>
    <rPh sb="1" eb="4">
      <t>ソウフサキ</t>
    </rPh>
    <phoneticPr fontId="1"/>
  </si>
  <si>
    <t>　（電子メールによる送付が難しい場合のみ、ﾌｧｸｼﾐﾘ：0857-26-8136　に送信してください。）</t>
    <rPh sb="2" eb="4">
      <t>デンシ</t>
    </rPh>
    <rPh sb="10" eb="12">
      <t>ソウフ</t>
    </rPh>
    <rPh sb="13" eb="14">
      <t>ムズカ</t>
    </rPh>
    <rPh sb="16" eb="18">
      <t>バアイ</t>
    </rPh>
    <rPh sb="42" eb="44">
      <t>ソウシン</t>
    </rPh>
    <phoneticPr fontId="1"/>
  </si>
  <si>
    <t>・記入済みの報告書は、原則、Excelファイルのまま、電子メールにより以下の送付先に送信してください。</t>
    <rPh sb="1" eb="3">
      <t>キニュウ</t>
    </rPh>
    <rPh sb="3" eb="4">
      <t>ズ</t>
    </rPh>
    <rPh sb="6" eb="9">
      <t>ホウコクショ</t>
    </rPh>
    <rPh sb="11" eb="13">
      <t>ゲンソク</t>
    </rPh>
    <rPh sb="27" eb="29">
      <t>デンシ</t>
    </rPh>
    <rPh sb="35" eb="37">
      <t>イカ</t>
    </rPh>
    <rPh sb="38" eb="41">
      <t>ソウフサキ</t>
    </rPh>
    <rPh sb="42" eb="44">
      <t>ソウシン</t>
    </rPh>
    <phoneticPr fontId="1"/>
  </si>
  <si>
    <t>covid19-kansentaisaku@pref.tottori.lg.jp</t>
    <phoneticPr fontId="1"/>
  </si>
  <si>
    <t>公的機関に届け出ている施設名称を記載してください。</t>
    <rPh sb="0" eb="2">
      <t>コウテキ</t>
    </rPh>
    <rPh sb="2" eb="4">
      <t>キカン</t>
    </rPh>
    <rPh sb="5" eb="6">
      <t>トド</t>
    </rPh>
    <rPh sb="7" eb="8">
      <t>デ</t>
    </rPh>
    <rPh sb="11" eb="13">
      <t>シセツ</t>
    </rPh>
    <rPh sb="13" eb="15">
      <t>メイショウ</t>
    </rPh>
    <rPh sb="16" eb="18">
      <t>キサイ</t>
    </rPh>
    <phoneticPr fontId="1"/>
  </si>
  <si>
    <t>公的機関に届け出ている法人名称を記載してください。</t>
    <rPh sb="11" eb="13">
      <t>ホウジン</t>
    </rPh>
    <rPh sb="13" eb="15">
      <t>メイショウ</t>
    </rPh>
    <rPh sb="16" eb="18">
      <t>キサイ</t>
    </rPh>
    <phoneticPr fontId="1"/>
  </si>
  <si>
    <t>鳥取市</t>
    <rPh sb="0" eb="2">
      <t>トットリ</t>
    </rPh>
    <rPh sb="2" eb="3">
      <t>シ</t>
    </rPh>
    <phoneticPr fontId="1"/>
  </si>
  <si>
    <t>岩美町</t>
    <rPh sb="0" eb="3">
      <t>イワミチョウ</t>
    </rPh>
    <phoneticPr fontId="1"/>
  </si>
  <si>
    <t>若桜町</t>
    <rPh sb="0" eb="3">
      <t>ワカサチョウ</t>
    </rPh>
    <phoneticPr fontId="1"/>
  </si>
  <si>
    <t>智頭町</t>
    <rPh sb="0" eb="3">
      <t>チズチョウ</t>
    </rPh>
    <phoneticPr fontId="1"/>
  </si>
  <si>
    <t>八頭町</t>
    <rPh sb="0" eb="3">
      <t>ヤズチョウ</t>
    </rPh>
    <phoneticPr fontId="1"/>
  </si>
  <si>
    <t>倉吉市</t>
    <rPh sb="0" eb="3">
      <t>クラヨシシ</t>
    </rPh>
    <phoneticPr fontId="1"/>
  </si>
  <si>
    <t>三朝町</t>
    <rPh sb="0" eb="3">
      <t>ミササチョウ</t>
    </rPh>
    <phoneticPr fontId="1"/>
  </si>
  <si>
    <t>北栄町</t>
    <rPh sb="0" eb="3">
      <t>ホクエイチョウ</t>
    </rPh>
    <phoneticPr fontId="1"/>
  </si>
  <si>
    <t>琴浦町</t>
    <rPh sb="0" eb="3">
      <t>コトウラチョウ</t>
    </rPh>
    <phoneticPr fontId="1"/>
  </si>
  <si>
    <t>米子市</t>
    <rPh sb="0" eb="3">
      <t>ヨナゴシ</t>
    </rPh>
    <phoneticPr fontId="1"/>
  </si>
  <si>
    <t>境港市</t>
    <rPh sb="0" eb="3">
      <t>サカイミナトシ</t>
    </rPh>
    <phoneticPr fontId="1"/>
  </si>
  <si>
    <t>大山町</t>
    <rPh sb="0" eb="3">
      <t>ダイセンチョウ</t>
    </rPh>
    <phoneticPr fontId="1"/>
  </si>
  <si>
    <t>南部町</t>
    <rPh sb="0" eb="3">
      <t>ナンブチョウ</t>
    </rPh>
    <phoneticPr fontId="1"/>
  </si>
  <si>
    <t>伯耆町</t>
    <rPh sb="0" eb="3">
      <t>ホウキチョウ</t>
    </rPh>
    <phoneticPr fontId="1"/>
  </si>
  <si>
    <t>日南町</t>
    <rPh sb="0" eb="3">
      <t>ニチナンチョウ</t>
    </rPh>
    <phoneticPr fontId="1"/>
  </si>
  <si>
    <t>日野町</t>
    <rPh sb="0" eb="3">
      <t>ヒノチョウ</t>
    </rPh>
    <phoneticPr fontId="1"/>
  </si>
  <si>
    <t>江府町</t>
    <rPh sb="0" eb="3">
      <t>コウフチョウ</t>
    </rPh>
    <phoneticPr fontId="1"/>
  </si>
  <si>
    <t>名</t>
  </si>
  <si>
    <t>　　・本書には陽性者の氏名は記載しないでください。</t>
    <rPh sb="3" eb="5">
      <t>ホンショ</t>
    </rPh>
    <rPh sb="7" eb="9">
      <t>ヨウセイ</t>
    </rPh>
    <rPh sb="9" eb="10">
      <t>シャ</t>
    </rPh>
    <rPh sb="11" eb="13">
      <t>シメイ</t>
    </rPh>
    <rPh sb="14" eb="16">
      <t>キサイ</t>
    </rPh>
    <phoneticPr fontId="1"/>
  </si>
  <si>
    <t>計</t>
    <rPh sb="0" eb="1">
      <t>ケイ</t>
    </rPh>
    <phoneticPr fontId="1"/>
  </si>
  <si>
    <t>　　・本書は発生届ではありません。また、陽性者を確定するものでもありません。
          陽性者を確定するとともに、その内重症化リスクが高い等必要な方について、
          発生届を保健所に届出するのは、検査に関わった医師となります。</t>
    <phoneticPr fontId="1"/>
  </si>
  <si>
    <t>所在地を記載してください。複数の建物にまたがって運営している場合は、実際に感染が発生した事業所の所在地を記載してください。</t>
    <rPh sb="0" eb="3">
      <t>ショザイチ</t>
    </rPh>
    <rPh sb="4" eb="6">
      <t>キサイ</t>
    </rPh>
    <rPh sb="13" eb="15">
      <t>フクスウ</t>
    </rPh>
    <rPh sb="16" eb="18">
      <t>タテモノ</t>
    </rPh>
    <rPh sb="24" eb="26">
      <t>ウンエイ</t>
    </rPh>
    <rPh sb="30" eb="32">
      <t>バアイ</t>
    </rPh>
    <rPh sb="34" eb="36">
      <t>ジッサイ</t>
    </rPh>
    <rPh sb="37" eb="39">
      <t>カンセン</t>
    </rPh>
    <rPh sb="40" eb="42">
      <t>ハッセイ</t>
    </rPh>
    <rPh sb="44" eb="47">
      <t>ジギョウショ</t>
    </rPh>
    <rPh sb="48" eb="51">
      <t>ショザイチ</t>
    </rPh>
    <rPh sb="52" eb="54">
      <t>キサイ</t>
    </rPh>
    <phoneticPr fontId="1"/>
  </si>
  <si>
    <t>法人名</t>
    <rPh sb="0" eb="2">
      <t>ホウジン</t>
    </rPh>
    <rPh sb="2" eb="3">
      <t>メイ</t>
    </rPh>
    <phoneticPr fontId="1"/>
  </si>
  <si>
    <t>役職</t>
    <rPh sb="0" eb="2">
      <t>ヤクショク</t>
    </rPh>
    <phoneticPr fontId="1"/>
  </si>
  <si>
    <t>電話番号
（休日等）</t>
    <rPh sb="0" eb="2">
      <t>デンワ</t>
    </rPh>
    <rPh sb="2" eb="4">
      <t>バンゴウ</t>
    </rPh>
    <rPh sb="6" eb="8">
      <t>キュウジツ</t>
    </rPh>
    <rPh sb="8" eb="9">
      <t>トウ</t>
    </rPh>
    <phoneticPr fontId="1"/>
  </si>
  <si>
    <t>(いずれかに〇)</t>
    <phoneticPr fontId="1"/>
  </si>
  <si>
    <t>嘱託医あり</t>
    <rPh sb="0" eb="3">
      <t>ショクタクイ</t>
    </rPh>
    <phoneticPr fontId="1"/>
  </si>
  <si>
    <t>かかりつけ医対応</t>
    <rPh sb="5" eb="6">
      <t>イ</t>
    </rPh>
    <rPh sb="6" eb="8">
      <t>タイオウ</t>
    </rPh>
    <phoneticPr fontId="1"/>
  </si>
  <si>
    <t>その他(　　　　　　　　　　　　　　)</t>
    <rPh sb="2" eb="3">
      <t>タ</t>
    </rPh>
    <phoneticPr fontId="1"/>
  </si>
  <si>
    <t>サービス等の種別等</t>
    <rPh sb="4" eb="5">
      <t>トウ</t>
    </rPh>
    <phoneticPr fontId="1"/>
  </si>
  <si>
    <t>詳細</t>
    <rPh sb="0" eb="2">
      <t>ショウサイ</t>
    </rPh>
    <phoneticPr fontId="1"/>
  </si>
  <si>
    <t>入院</t>
    <rPh sb="0" eb="2">
      <t>ニュウイン</t>
    </rPh>
    <phoneticPr fontId="1"/>
  </si>
  <si>
    <t>名</t>
    <rPh sb="0" eb="1">
      <t>ナ</t>
    </rPh>
    <phoneticPr fontId="1"/>
  </si>
  <si>
    <t>市町村</t>
    <rPh sb="0" eb="3">
      <t>シチョウソン</t>
    </rPh>
    <phoneticPr fontId="1"/>
  </si>
  <si>
    <t>メール
アドレス</t>
    <phoneticPr fontId="1"/>
  </si>
  <si>
    <t>⑤報告時点の状況</t>
    <rPh sb="1" eb="5">
      <t>ホウコクジテン</t>
    </rPh>
    <rPh sb="6" eb="8">
      <t>ジョウキョウ</t>
    </rPh>
    <phoneticPr fontId="1"/>
  </si>
  <si>
    <t>施設内療養</t>
    <rPh sb="0" eb="5">
      <t>シセツナイリョウヨウ</t>
    </rPh>
    <phoneticPr fontId="1"/>
  </si>
  <si>
    <t>陽性者の判明期間</t>
    <rPh sb="0" eb="3">
      <t>ヨウセイシャ</t>
    </rPh>
    <rPh sb="4" eb="8">
      <t>ハンメイキカン</t>
    </rPh>
    <phoneticPr fontId="1"/>
  </si>
  <si>
    <t>～</t>
    <phoneticPr fontId="1"/>
  </si>
  <si>
    <t>内訳</t>
    <rPh sb="0" eb="2">
      <t>ウチワケ</t>
    </rPh>
    <phoneticPr fontId="1"/>
  </si>
  <si>
    <t>③
年齢</t>
    <phoneticPr fontId="1"/>
  </si>
  <si>
    <t>②
性別</t>
    <phoneticPr fontId="1"/>
  </si>
  <si>
    <t>事業所番号</t>
    <rPh sb="0" eb="3">
      <t>ジギョウショ</t>
    </rPh>
    <rPh sb="3" eb="5">
      <t>バンゴウ</t>
    </rPh>
    <phoneticPr fontId="1"/>
  </si>
  <si>
    <t>施設名</t>
    <rPh sb="2" eb="3">
      <t>メイ</t>
    </rPh>
    <phoneticPr fontId="1"/>
  </si>
  <si>
    <t>記入例</t>
    <rPh sb="0" eb="3">
      <t>キニュウレイ</t>
    </rPh>
    <phoneticPr fontId="1"/>
  </si>
  <si>
    <t>男性</t>
    <rPh sb="0" eb="2">
      <t>ダンセイ</t>
    </rPh>
    <phoneticPr fontId="1"/>
  </si>
  <si>
    <t>職員</t>
    <rPh sb="0" eb="2">
      <t>ショクイン</t>
    </rPh>
    <phoneticPr fontId="1"/>
  </si>
  <si>
    <t>入院</t>
    <rPh sb="0" eb="2">
      <t>ニュウイン</t>
    </rPh>
    <phoneticPr fontId="1"/>
  </si>
  <si>
    <t>救護施設</t>
    <rPh sb="0" eb="4">
      <t>キュウゴシセツ</t>
    </rPh>
    <phoneticPr fontId="1"/>
  </si>
  <si>
    <t>東部</t>
    <rPh sb="0" eb="2">
      <t>トウブ</t>
    </rPh>
    <phoneticPr fontId="1"/>
  </si>
  <si>
    <t>中部</t>
    <rPh sb="0" eb="2">
      <t>チュウブ</t>
    </rPh>
    <phoneticPr fontId="1"/>
  </si>
  <si>
    <t>西部</t>
    <rPh sb="0" eb="2">
      <t>セイブ</t>
    </rPh>
    <phoneticPr fontId="1"/>
  </si>
  <si>
    <t>日吉津村</t>
    <rPh sb="0" eb="3">
      <t>ヒエヅ</t>
    </rPh>
    <rPh sb="3" eb="4">
      <t>ムラ</t>
    </rPh>
    <phoneticPr fontId="1"/>
  </si>
  <si>
    <t>湯梨浜町</t>
    <rPh sb="0" eb="3">
      <t>ユリハマ</t>
    </rPh>
    <rPh sb="3" eb="4">
      <t>マチ</t>
    </rPh>
    <phoneticPr fontId="1"/>
  </si>
  <si>
    <t>入所定員</t>
    <rPh sb="0" eb="2">
      <t>ニュウショ</t>
    </rPh>
    <rPh sb="2" eb="4">
      <t>テイイン</t>
    </rPh>
    <phoneticPr fontId="1"/>
  </si>
  <si>
    <t>一日平均利用者数
(概数可)</t>
    <rPh sb="0" eb="2">
      <t>イチニチ</t>
    </rPh>
    <rPh sb="2" eb="4">
      <t>ヘイキン</t>
    </rPh>
    <rPh sb="4" eb="7">
      <t>リヨウシャ</t>
    </rPh>
    <rPh sb="7" eb="8">
      <t>スウ</t>
    </rPh>
    <rPh sb="10" eb="12">
      <t>ガイスウ</t>
    </rPh>
    <rPh sb="12" eb="13">
      <t>カ</t>
    </rPh>
    <phoneticPr fontId="1"/>
  </si>
  <si>
    <t>施設の種類</t>
    <rPh sb="0" eb="2">
      <t>シセツ</t>
    </rPh>
    <rPh sb="3" eb="5">
      <t>シュルイ</t>
    </rPh>
    <phoneticPr fontId="1"/>
  </si>
  <si>
    <t>協力医又は協力医療機関あり　</t>
    <rPh sb="0" eb="3">
      <t>キョウリョクイ</t>
    </rPh>
    <rPh sb="3" eb="4">
      <t>マタ</t>
    </rPh>
    <rPh sb="5" eb="7">
      <t>キョウリョク</t>
    </rPh>
    <rPh sb="7" eb="11">
      <t>イリョウキカン</t>
    </rPh>
    <phoneticPr fontId="1"/>
  </si>
  <si>
    <t>※ある場合は、医療機関名⇒</t>
    <phoneticPr fontId="1"/>
  </si>
  <si>
    <t>女性</t>
    <rPh sb="0" eb="2">
      <t>ジョセイ</t>
    </rPh>
    <phoneticPr fontId="1"/>
  </si>
  <si>
    <t>利用者</t>
    <rPh sb="0" eb="3">
      <t>リヨウシャ</t>
    </rPh>
    <phoneticPr fontId="1"/>
  </si>
  <si>
    <t>入所者</t>
    <rPh sb="0" eb="3">
      <t>ニュウショシャ</t>
    </rPh>
    <phoneticPr fontId="1"/>
  </si>
  <si>
    <t>在宅療養</t>
    <rPh sb="0" eb="2">
      <t>ザイタク</t>
    </rPh>
    <rPh sb="2" eb="4">
      <t>リョウヨウ</t>
    </rPh>
    <phoneticPr fontId="1"/>
  </si>
  <si>
    <t>施設内療養</t>
    <rPh sb="0" eb="3">
      <t>シセツナイ</t>
    </rPh>
    <rPh sb="3" eb="5">
      <t>リョウヨウ</t>
    </rPh>
    <phoneticPr fontId="1"/>
  </si>
  <si>
    <t>⑥施設内療養の場合の医療の状況</t>
    <rPh sb="1" eb="3">
      <t>シセツ</t>
    </rPh>
    <rPh sb="3" eb="4">
      <t>ナイ</t>
    </rPh>
    <rPh sb="4" eb="6">
      <t>リョウヨウ</t>
    </rPh>
    <rPh sb="7" eb="9">
      <t>バアイ</t>
    </rPh>
    <rPh sb="10" eb="12">
      <t>イリョウ</t>
    </rPh>
    <rPh sb="13" eb="15">
      <t>ジョウキョウ</t>
    </rPh>
    <phoneticPr fontId="1"/>
  </si>
  <si>
    <t>受診済</t>
    <rPh sb="0" eb="2">
      <t>ジュシン</t>
    </rPh>
    <rPh sb="2" eb="3">
      <t>スミ</t>
    </rPh>
    <phoneticPr fontId="1"/>
  </si>
  <si>
    <t>今後受診予定</t>
    <rPh sb="0" eb="2">
      <t>コンゴ</t>
    </rPh>
    <rPh sb="2" eb="4">
      <t>ジュシン</t>
    </rPh>
    <rPh sb="4" eb="6">
      <t>ヨテイ</t>
    </rPh>
    <phoneticPr fontId="1"/>
  </si>
  <si>
    <t>受診予定なし</t>
    <rPh sb="0" eb="2">
      <t>ジュシン</t>
    </rPh>
    <rPh sb="2" eb="4">
      <t>ヨテイ</t>
    </rPh>
    <phoneticPr fontId="1"/>
  </si>
  <si>
    <t>④職員、利用者等の別</t>
    <rPh sb="7" eb="8">
      <t>トウ</t>
    </rPh>
    <phoneticPr fontId="1"/>
  </si>
  <si>
    <t>入所者</t>
    <rPh sb="0" eb="3">
      <t>ニュウショシャ</t>
    </rPh>
    <phoneticPr fontId="1"/>
  </si>
  <si>
    <t>本部への報告日</t>
    <phoneticPr fontId="1"/>
  </si>
  <si>
    <t>在宅療養</t>
    <rPh sb="0" eb="2">
      <t>ザイタク</t>
    </rPh>
    <rPh sb="2" eb="4">
      <t>リョウヨウ</t>
    </rPh>
    <phoneticPr fontId="1"/>
  </si>
  <si>
    <t>事業所番号</t>
    <rPh sb="0" eb="5">
      <t>ジギョウショバンゴウ</t>
    </rPh>
    <phoneticPr fontId="1"/>
  </si>
  <si>
    <t>主な提供サービスにおける事業所番号を記載してください。ない場合は空欄。</t>
    <rPh sb="0" eb="1">
      <t>オモ</t>
    </rPh>
    <rPh sb="2" eb="4">
      <t>テイキョウ</t>
    </rPh>
    <rPh sb="12" eb="17">
      <t>ジギョウショバンゴウ</t>
    </rPh>
    <rPh sb="18" eb="20">
      <t>キサイ</t>
    </rPh>
    <rPh sb="29" eb="31">
      <t>バアイ</t>
    </rPh>
    <rPh sb="32" eb="34">
      <t>クウラン</t>
    </rPh>
    <phoneticPr fontId="1"/>
  </si>
  <si>
    <t>陽性者が職員か利用者、入所者の別を選択してください。</t>
    <rPh sb="0" eb="2">
      <t>ヨウセイ</t>
    </rPh>
    <rPh sb="2" eb="3">
      <t>シャ</t>
    </rPh>
    <rPh sb="4" eb="6">
      <t>ショクイン</t>
    </rPh>
    <rPh sb="7" eb="10">
      <t>リヨウシャ</t>
    </rPh>
    <rPh sb="11" eb="14">
      <t>ニュウショシャ</t>
    </rPh>
    <rPh sb="15" eb="16">
      <t>ベツ</t>
    </rPh>
    <rPh sb="17" eb="19">
      <t>センタク</t>
    </rPh>
    <phoneticPr fontId="1"/>
  </si>
  <si>
    <t>⑤報告時点の状況</t>
    <rPh sb="1" eb="3">
      <t>ホウコク</t>
    </rPh>
    <rPh sb="3" eb="5">
      <t>ジテン</t>
    </rPh>
    <rPh sb="6" eb="8">
      <t>ジョウキョウ</t>
    </rPh>
    <phoneticPr fontId="1"/>
  </si>
  <si>
    <t>報告時点の「入院」「在宅療養」「施設内療養」</t>
    <rPh sb="0" eb="4">
      <t>ホウコクジテン</t>
    </rPh>
    <rPh sb="6" eb="8">
      <t>ニュウイン</t>
    </rPh>
    <rPh sb="10" eb="12">
      <t>ザイタク</t>
    </rPh>
    <rPh sb="12" eb="14">
      <t>リョウヨウ</t>
    </rPh>
    <rPh sb="16" eb="21">
      <t>シセツナイリョウヨウ</t>
    </rPh>
    <phoneticPr fontId="1"/>
  </si>
  <si>
    <t>⑥施設内療養の場合の医療の状況</t>
    <phoneticPr fontId="1"/>
  </si>
  <si>
    <t>施設内療養の場合の医療状況について「受診済」「受診予定」「受診予定なし」のいずれかを記入してください。</t>
    <rPh sb="0" eb="3">
      <t>シセツナイ</t>
    </rPh>
    <rPh sb="3" eb="5">
      <t>リョウヨウ</t>
    </rPh>
    <rPh sb="6" eb="8">
      <t>バアイ</t>
    </rPh>
    <rPh sb="9" eb="11">
      <t>イリョウ</t>
    </rPh>
    <rPh sb="11" eb="13">
      <t>ジョウキョウ</t>
    </rPh>
    <rPh sb="18" eb="21">
      <t>ジュシンスミ</t>
    </rPh>
    <rPh sb="23" eb="25">
      <t>ジュシン</t>
    </rPh>
    <rPh sb="25" eb="27">
      <t>ヨテイ</t>
    </rPh>
    <rPh sb="29" eb="31">
      <t>ジュシン</t>
    </rPh>
    <rPh sb="31" eb="33">
      <t>ヨテイ</t>
    </rPh>
    <rPh sb="42" eb="44">
      <t>キニュウ</t>
    </rPh>
    <phoneticPr fontId="1"/>
  </si>
  <si>
    <t>推定される感染ルートや、その他、特に記載しておくべき事項があれば記載してください。</t>
    <rPh sb="14" eb="15">
      <t>タ</t>
    </rPh>
    <rPh sb="16" eb="17">
      <t>トク</t>
    </rPh>
    <rPh sb="18" eb="20">
      <t>キサイ</t>
    </rPh>
    <rPh sb="26" eb="28">
      <t>ジコウ</t>
    </rPh>
    <phoneticPr fontId="1"/>
  </si>
  <si>
    <t>重要</t>
    <rPh sb="0" eb="2">
      <t>ジュウヨウ</t>
    </rPh>
    <phoneticPr fontId="1"/>
  </si>
  <si>
    <r>
      <t xml:space="preserve">電話番号
</t>
    </r>
    <r>
      <rPr>
        <sz val="8"/>
        <color rgb="FFFF0000"/>
        <rFont val="游ゴシック"/>
        <family val="3"/>
        <charset val="128"/>
      </rPr>
      <t>（平日日中）</t>
    </r>
    <rPh sb="0" eb="2">
      <t>デンワ</t>
    </rPh>
    <rPh sb="2" eb="4">
      <t>バンゴウ</t>
    </rPh>
    <rPh sb="6" eb="8">
      <t>ヘイジツ</t>
    </rPh>
    <rPh sb="8" eb="10">
      <t>ニッチュウ</t>
    </rPh>
    <phoneticPr fontId="1"/>
  </si>
  <si>
    <t>赤字項目は、必須項目です。</t>
    <rPh sb="0" eb="2">
      <t>アカジ</t>
    </rPh>
    <rPh sb="2" eb="4">
      <t>コウモク</t>
    </rPh>
    <rPh sb="6" eb="8">
      <t>ヒッス</t>
    </rPh>
    <rPh sb="8" eb="10">
      <t>コウモク</t>
    </rPh>
    <phoneticPr fontId="1"/>
  </si>
  <si>
    <t>03陽性判明年月日</t>
  </si>
  <si>
    <t>04性別</t>
  </si>
  <si>
    <t>05年齢</t>
  </si>
  <si>
    <t>06職員、利用者等の別</t>
  </si>
  <si>
    <t>07報告時点の状況</t>
  </si>
  <si>
    <t>08施設内療養の医療の状況</t>
  </si>
  <si>
    <t>09備考</t>
  </si>
  <si>
    <t>10提出年月日</t>
  </si>
  <si>
    <t>11施設名</t>
  </si>
  <si>
    <t>12事業所番号</t>
  </si>
  <si>
    <t>13法人名</t>
  </si>
  <si>
    <t>14市町村</t>
  </si>
  <si>
    <t>15地域</t>
  </si>
  <si>
    <t>16大字以下</t>
  </si>
  <si>
    <t>17役職</t>
  </si>
  <si>
    <t>18氏名</t>
  </si>
  <si>
    <t>19電話番号（平日日中）</t>
  </si>
  <si>
    <t>20電話番号（休日等）</t>
  </si>
  <si>
    <t>21メール
アドレス</t>
  </si>
  <si>
    <t>22施設の種類</t>
  </si>
  <si>
    <t>23詳細</t>
  </si>
  <si>
    <t>24一日平均利用者数</t>
  </si>
  <si>
    <t>25入所定員</t>
  </si>
  <si>
    <t>26職員数</t>
  </si>
  <si>
    <t>27同一建物のサービス</t>
  </si>
  <si>
    <t>28近隣建物のサービス</t>
  </si>
  <si>
    <t>29嘱託医あり</t>
  </si>
  <si>
    <t>30協力医療機関あり　</t>
  </si>
  <si>
    <t>31左の医療機名</t>
  </si>
  <si>
    <t>32かかりつけ医対応</t>
  </si>
  <si>
    <t>33その他</t>
  </si>
  <si>
    <t>34その他の内容</t>
  </si>
  <si>
    <t>35始</t>
  </si>
  <si>
    <t>36至</t>
  </si>
  <si>
    <t>37職員</t>
  </si>
  <si>
    <t>38利用者</t>
  </si>
  <si>
    <t>39入所者</t>
  </si>
  <si>
    <t>40計</t>
  </si>
  <si>
    <t>41入院</t>
  </si>
  <si>
    <t>42在宅療養</t>
  </si>
  <si>
    <t>43施設内療養</t>
  </si>
  <si>
    <t>46本部への報告日</t>
  </si>
  <si>
    <t>⇒　0000/00/00形式で記載</t>
    <rPh sb="12" eb="14">
      <t>ケイシキ</t>
    </rPh>
    <rPh sb="15" eb="17">
      <t>キサイ</t>
    </rPh>
    <phoneticPr fontId="1"/>
  </si>
  <si>
    <t>協力医等の状況</t>
    <rPh sb="0" eb="3">
      <t>キョウリョクイ</t>
    </rPh>
    <rPh sb="3" eb="4">
      <t>トウ</t>
    </rPh>
    <rPh sb="5" eb="7">
      <t>ジョウキョウ</t>
    </rPh>
    <phoneticPr fontId="1"/>
  </si>
  <si>
    <t>提出先 E-mail</t>
    <rPh sb="0" eb="3">
      <t>テイシュツサキ</t>
    </rPh>
    <phoneticPr fontId="1"/>
  </si>
  <si>
    <t>↓下のエラー表示が消えるよう、必要事項を記載してください。</t>
    <rPh sb="1" eb="2">
      <t>シタ</t>
    </rPh>
    <rPh sb="6" eb="8">
      <t>ヒョウジ</t>
    </rPh>
    <rPh sb="9" eb="10">
      <t>キ</t>
    </rPh>
    <rPh sb="15" eb="17">
      <t>ヒツヨウ</t>
    </rPh>
    <rPh sb="17" eb="19">
      <t>ジコウ</t>
    </rPh>
    <rPh sb="20" eb="22">
      <t>キサイ</t>
    </rPh>
    <phoneticPr fontId="1"/>
  </si>
  <si>
    <t>以下のとおり、直近７日間にコロナ陽性者が５名以上発生しましたので報告します。</t>
    <rPh sb="0" eb="2">
      <t>イカ</t>
    </rPh>
    <rPh sb="7" eb="9">
      <t>チョッキン</t>
    </rPh>
    <rPh sb="10" eb="12">
      <t>ニチカン</t>
    </rPh>
    <rPh sb="16" eb="19">
      <t>ヨウセイシャ</t>
    </rPh>
    <rPh sb="21" eb="24">
      <t>メイイジョウ</t>
    </rPh>
    <rPh sb="24" eb="26">
      <t>ハッセイ</t>
    </rPh>
    <rPh sb="32" eb="34">
      <t>ホウコク</t>
    </rPh>
    <phoneticPr fontId="1"/>
  </si>
  <si>
    <t>以降の住所</t>
    <rPh sb="0" eb="2">
      <t>イコウ</t>
    </rPh>
    <rPh sb="3" eb="5">
      <t>ジュウショ</t>
    </rPh>
    <phoneticPr fontId="1"/>
  </si>
  <si>
    <r>
      <rPr>
        <sz val="12"/>
        <color theme="1"/>
        <rFont val="游ゴシック"/>
        <family val="3"/>
        <charset val="128"/>
      </rPr>
      <t>陽性者数等</t>
    </r>
    <r>
      <rPr>
        <sz val="11"/>
        <color theme="1"/>
        <rFont val="游ゴシック"/>
        <family val="3"/>
        <charset val="128"/>
      </rPr>
      <t xml:space="preserve">
</t>
    </r>
    <r>
      <rPr>
        <sz val="9"/>
        <color theme="1"/>
        <rFont val="游ゴシック"/>
        <family val="3"/>
        <charset val="128"/>
      </rPr>
      <t>※</t>
    </r>
    <r>
      <rPr>
        <u/>
        <sz val="9"/>
        <color theme="1"/>
        <rFont val="游ゴシック"/>
        <family val="3"/>
        <charset val="128"/>
      </rPr>
      <t>下表入力により、</t>
    </r>
    <r>
      <rPr>
        <b/>
        <u/>
        <sz val="9"/>
        <color rgb="FFFF0000"/>
        <rFont val="游ゴシック"/>
        <family val="3"/>
        <charset val="128"/>
      </rPr>
      <t>自動で集計</t>
    </r>
    <r>
      <rPr>
        <sz val="9"/>
        <color theme="1"/>
        <rFont val="游ゴシック"/>
        <family val="3"/>
        <charset val="128"/>
      </rPr>
      <t>されます。</t>
    </r>
    <rPh sb="0" eb="3">
      <t>ヨウセイシャ</t>
    </rPh>
    <rPh sb="3" eb="4">
      <t>スウ</t>
    </rPh>
    <rPh sb="4" eb="5">
      <t>トウ</t>
    </rPh>
    <rPh sb="7" eb="8">
      <t>シタ</t>
    </rPh>
    <rPh sb="8" eb="9">
      <t>ヒョウ</t>
    </rPh>
    <rPh sb="9" eb="11">
      <t>ニュウリョク</t>
    </rPh>
    <rPh sb="15" eb="17">
      <t>ジドウ</t>
    </rPh>
    <rPh sb="18" eb="20">
      <t>シュウケイ</t>
    </rPh>
    <phoneticPr fontId="1"/>
  </si>
  <si>
    <t>感染対策
センター担当</t>
    <rPh sb="0" eb="2">
      <t>カンセン</t>
    </rPh>
    <rPh sb="2" eb="4">
      <t>タイサク</t>
    </rPh>
    <rPh sb="9" eb="11">
      <t>タントウ</t>
    </rPh>
    <phoneticPr fontId="1"/>
  </si>
  <si>
    <t>感染対策センター記入欄</t>
    <rPh sb="0" eb="4">
      <t>カンセンタイサク</t>
    </rPh>
    <rPh sb="8" eb="11">
      <t>キニュウラン</t>
    </rPh>
    <phoneticPr fontId="1"/>
  </si>
  <si>
    <t>02ユニーク番号</t>
    <phoneticPr fontId="1"/>
  </si>
  <si>
    <t>01番号</t>
    <phoneticPr fontId="1"/>
  </si>
  <si>
    <t>44感染対策センター担当者</t>
    <rPh sb="2" eb="4">
      <t>カンセン</t>
    </rPh>
    <rPh sb="4" eb="6">
      <t>タイサク</t>
    </rPh>
    <phoneticPr fontId="1"/>
  </si>
  <si>
    <t>45自由記載欄</t>
    <rPh sb="2" eb="4">
      <t>ジユウ</t>
    </rPh>
    <rPh sb="4" eb="7">
      <t>キサイラン</t>
    </rPh>
    <phoneticPr fontId="1"/>
  </si>
  <si>
    <t>※感染対策センター担当</t>
    <rPh sb="1" eb="5">
      <t>カンセンタイサク</t>
    </rPh>
    <rPh sb="9" eb="11">
      <t>タントウ</t>
    </rPh>
    <phoneticPr fontId="1"/>
  </si>
  <si>
    <t>１５名以上の陽性者が発生し、報告表の行挿入が行われた場合は、上記表に関し、校閲タブより、シートの保護を解除し、必要な行挿入を行ってください。</t>
    <rPh sb="2" eb="5">
      <t>メイイジョウ</t>
    </rPh>
    <rPh sb="6" eb="9">
      <t>ヨウセイシャ</t>
    </rPh>
    <rPh sb="10" eb="12">
      <t>ハッセイ</t>
    </rPh>
    <rPh sb="14" eb="17">
      <t>ホウコクヒョウ</t>
    </rPh>
    <rPh sb="18" eb="21">
      <t>ギョウソウニュウ</t>
    </rPh>
    <rPh sb="22" eb="23">
      <t>オコナ</t>
    </rPh>
    <rPh sb="26" eb="28">
      <t>バアイ</t>
    </rPh>
    <rPh sb="30" eb="33">
      <t>ジョウキヒョウ</t>
    </rPh>
    <rPh sb="34" eb="35">
      <t>カン</t>
    </rPh>
    <rPh sb="37" eb="39">
      <t>コウエツ</t>
    </rPh>
    <rPh sb="48" eb="50">
      <t>ホゴ</t>
    </rPh>
    <rPh sb="51" eb="53">
      <t>カイジョ</t>
    </rPh>
    <rPh sb="55" eb="57">
      <t>ヒツヨウ</t>
    </rPh>
    <rPh sb="58" eb="59">
      <t>ギョウ</t>
    </rPh>
    <rPh sb="59" eb="61">
      <t>ソウニュウ</t>
    </rPh>
    <rPh sb="62" eb="63">
      <t>オコナ</t>
    </rPh>
    <phoneticPr fontId="1"/>
  </si>
  <si>
    <t>併せて、３行目(オレンジの列)を４行目以下にコピーしてください。</t>
    <rPh sb="0" eb="1">
      <t>アワ</t>
    </rPh>
    <rPh sb="5" eb="6">
      <t>ギョウ</t>
    </rPh>
    <rPh sb="6" eb="7">
      <t>メ</t>
    </rPh>
    <rPh sb="13" eb="14">
      <t>レツ</t>
    </rPh>
    <rPh sb="17" eb="19">
      <t>ギョウメ</t>
    </rPh>
    <rPh sb="19" eb="21">
      <t>イカ</t>
    </rPh>
    <phoneticPr fontId="1"/>
  </si>
  <si>
    <t>年齢</t>
    <rPh sb="0" eb="2">
      <t>ネンレイ</t>
    </rPh>
    <phoneticPr fontId="1"/>
  </si>
  <si>
    <t>性別</t>
    <rPh sb="0" eb="2">
      <t>セイベツ</t>
    </rPh>
    <phoneticPr fontId="1"/>
  </si>
  <si>
    <t>一人目確認日</t>
    <rPh sb="0" eb="2">
      <t>ヒトリ</t>
    </rPh>
    <rPh sb="2" eb="3">
      <t>メ</t>
    </rPh>
    <rPh sb="3" eb="5">
      <t>カクニン</t>
    </rPh>
    <rPh sb="5" eb="6">
      <t>ビ</t>
    </rPh>
    <phoneticPr fontId="1"/>
  </si>
  <si>
    <t>区分</t>
    <rPh sb="0" eb="2">
      <t>クブン</t>
    </rPh>
    <phoneticPr fontId="1"/>
  </si>
  <si>
    <t>番号</t>
    <rPh sb="0" eb="2">
      <t>バンゴウ</t>
    </rPh>
    <phoneticPr fontId="1"/>
  </si>
  <si>
    <t>備考欄転記</t>
    <rPh sb="0" eb="3">
      <t>ビコウラン</t>
    </rPh>
    <rPh sb="3" eb="5">
      <t>テンキ</t>
    </rPh>
    <phoneticPr fontId="1"/>
  </si>
  <si>
    <t>感染対策センター使用[カレンダー表]
追記等の際は、シートの保護を解除してください。</t>
    <rPh sb="0" eb="4">
      <t>カンセンタイサク</t>
    </rPh>
    <rPh sb="8" eb="10">
      <t>シヨウ</t>
    </rPh>
    <rPh sb="16" eb="17">
      <t>ヒョウ</t>
    </rPh>
    <rPh sb="19" eb="21">
      <t>ツイキ</t>
    </rPh>
    <rPh sb="21" eb="22">
      <t>トウ</t>
    </rPh>
    <rPh sb="23" eb="24">
      <t>サイ</t>
    </rPh>
    <rPh sb="30" eb="32">
      <t>ホゴ</t>
    </rPh>
    <rPh sb="33" eb="35">
      <t>カイジョ</t>
    </rPh>
    <phoneticPr fontId="1"/>
  </si>
  <si>
    <r>
      <rPr>
        <b/>
        <sz val="18"/>
        <color rgb="FFFF0000"/>
        <rFont val="游ゴシック"/>
        <family val="3"/>
        <charset val="128"/>
      </rPr>
      <t>★報告後に新たな陽性者</t>
    </r>
    <r>
      <rPr>
        <b/>
        <sz val="11"/>
        <color rgb="FFFF0000"/>
        <rFont val="游ゴシック"/>
        <family val="3"/>
        <charset val="128"/>
      </rPr>
      <t>が発生した場合には、</t>
    </r>
    <r>
      <rPr>
        <b/>
        <sz val="18"/>
        <color rgb="FFFF0000"/>
        <rFont val="游ゴシック"/>
        <family val="3"/>
        <charset val="128"/>
      </rPr>
      <t>報告の１週間後を目途に改めて報告</t>
    </r>
    <r>
      <rPr>
        <b/>
        <sz val="11"/>
        <color rgb="FFFF0000"/>
        <rFont val="游ゴシック"/>
        <family val="3"/>
        <charset val="128"/>
      </rPr>
      <t>してください。</t>
    </r>
    <rPh sb="1" eb="3">
      <t>ホウコク</t>
    </rPh>
    <rPh sb="3" eb="4">
      <t>アト</t>
    </rPh>
    <rPh sb="5" eb="6">
      <t>アラ</t>
    </rPh>
    <rPh sb="8" eb="11">
      <t>ヨウセイシャ</t>
    </rPh>
    <rPh sb="12" eb="14">
      <t>ハッセイ</t>
    </rPh>
    <rPh sb="16" eb="18">
      <t>バアイ</t>
    </rPh>
    <rPh sb="21" eb="23">
      <t>ホウコク</t>
    </rPh>
    <rPh sb="25" eb="27">
      <t>シュウカン</t>
    </rPh>
    <rPh sb="27" eb="28">
      <t>ゴ</t>
    </rPh>
    <rPh sb="29" eb="31">
      <t>メド</t>
    </rPh>
    <rPh sb="32" eb="33">
      <t>アラタ</t>
    </rPh>
    <rPh sb="35" eb="37">
      <t>ホウコク</t>
    </rPh>
    <phoneticPr fontId="1"/>
  </si>
  <si>
    <r>
      <rPr>
        <b/>
        <sz val="18"/>
        <color rgb="FFFF0000"/>
        <rFont val="游ゴシック"/>
        <family val="3"/>
        <charset val="128"/>
      </rPr>
      <t>★改めて報告</t>
    </r>
    <r>
      <rPr>
        <b/>
        <sz val="11"/>
        <color rgb="FFFF0000"/>
        <rFont val="游ゴシック"/>
        <family val="3"/>
        <charset val="128"/>
      </rPr>
      <t>する際は、</t>
    </r>
    <r>
      <rPr>
        <b/>
        <sz val="18"/>
        <color rgb="FFFF0000"/>
        <rFont val="游ゴシック"/>
        <family val="3"/>
        <charset val="128"/>
      </rPr>
      <t>前回提出したもの</t>
    </r>
    <r>
      <rPr>
        <b/>
        <sz val="11"/>
        <color rgb="FFFF0000"/>
        <rFont val="游ゴシック"/>
        <family val="3"/>
        <charset val="128"/>
      </rPr>
      <t>に</t>
    </r>
    <r>
      <rPr>
        <b/>
        <u/>
        <sz val="18"/>
        <color rgb="FFFF0000"/>
        <rFont val="游ゴシック"/>
        <family val="3"/>
        <charset val="128"/>
      </rPr>
      <t>新たな陽性者</t>
    </r>
    <r>
      <rPr>
        <b/>
        <u/>
        <sz val="11"/>
        <color rgb="FFFF0000"/>
        <rFont val="游ゴシック"/>
        <family val="3"/>
        <charset val="128"/>
      </rPr>
      <t>を</t>
    </r>
    <r>
      <rPr>
        <b/>
        <u/>
        <sz val="18"/>
        <color rgb="FFFF0000"/>
        <rFont val="游ゴシック"/>
        <family val="3"/>
        <charset val="128"/>
      </rPr>
      <t>追加で記入</t>
    </r>
    <r>
      <rPr>
        <b/>
        <u/>
        <sz val="11"/>
        <color rgb="FFFF0000"/>
        <rFont val="游ゴシック"/>
        <family val="3"/>
        <charset val="128"/>
      </rPr>
      <t>する</t>
    </r>
    <r>
      <rPr>
        <b/>
        <sz val="11"/>
        <color rgb="FFFF0000"/>
        <rFont val="游ゴシック"/>
        <family val="3"/>
        <charset val="128"/>
      </rPr>
      <t>形で報告してください。</t>
    </r>
    <rPh sb="1" eb="2">
      <t>アラタ</t>
    </rPh>
    <rPh sb="4" eb="6">
      <t>ホウコク</t>
    </rPh>
    <rPh sb="8" eb="9">
      <t>サイ</t>
    </rPh>
    <rPh sb="11" eb="15">
      <t>ゼンカイテイシュツ</t>
    </rPh>
    <rPh sb="20" eb="21">
      <t>アラ</t>
    </rPh>
    <rPh sb="23" eb="25">
      <t>ヨウセイ</t>
    </rPh>
    <rPh sb="25" eb="26">
      <t>モノ</t>
    </rPh>
    <rPh sb="27" eb="29">
      <t>ツイカ</t>
    </rPh>
    <rPh sb="30" eb="32">
      <t>キニュウ</t>
    </rPh>
    <rPh sb="34" eb="35">
      <t>カタチ</t>
    </rPh>
    <rPh sb="36" eb="38">
      <t>ホウコク</t>
    </rPh>
    <phoneticPr fontId="1"/>
  </si>
  <si>
    <r>
      <t>⇒</t>
    </r>
    <r>
      <rPr>
        <b/>
        <u/>
        <sz val="18"/>
        <color rgb="FFFF0000"/>
        <rFont val="游ゴシック"/>
        <family val="3"/>
        <charset val="128"/>
      </rPr>
      <t>陽性者が１５名以上発生</t>
    </r>
    <r>
      <rPr>
        <b/>
        <sz val="11"/>
        <color rgb="FFFF0000"/>
        <rFont val="游ゴシック"/>
        <family val="3"/>
        <charset val="128"/>
      </rPr>
      <t>している場合は、「校閲タブ」より、シートの保護を解除し、行挿入により対応してください。</t>
    </r>
    <rPh sb="1" eb="4">
      <t>ヨウセイシャ</t>
    </rPh>
    <rPh sb="7" eb="10">
      <t>メイイジョウ</t>
    </rPh>
    <rPh sb="10" eb="12">
      <t>ハッセイ</t>
    </rPh>
    <rPh sb="16" eb="18">
      <t>バアイ</t>
    </rPh>
    <rPh sb="21" eb="23">
      <t>コウエツ</t>
    </rPh>
    <rPh sb="33" eb="35">
      <t>ホゴ</t>
    </rPh>
    <rPh sb="36" eb="38">
      <t>カイジョ</t>
    </rPh>
    <rPh sb="40" eb="43">
      <t>ギョウソウニュウ</t>
    </rPh>
    <rPh sb="46" eb="48">
      <t>タイオウ</t>
    </rPh>
    <phoneticPr fontId="1"/>
  </si>
  <si>
    <t>記載欄</t>
    <rPh sb="0" eb="2">
      <t>キサイ</t>
    </rPh>
    <rPh sb="2" eb="3">
      <t>ラン</t>
    </rPh>
    <phoneticPr fontId="1"/>
  </si>
  <si>
    <t>①濃厚接触者の人数、②PCR検査・抗原検査の実施状況、③施設の閉鎖や再開見込み、④ゾーニングの対応状況、⑤感染管理認定看護師の派遣希望などを、記載してください。</t>
    <rPh sb="1" eb="6">
      <t>ノウコウセッショクシャ</t>
    </rPh>
    <rPh sb="7" eb="9">
      <t>ニンズウ</t>
    </rPh>
    <rPh sb="14" eb="16">
      <t>ケンサ</t>
    </rPh>
    <rPh sb="17" eb="21">
      <t>コウゲンケンサ</t>
    </rPh>
    <rPh sb="22" eb="24">
      <t>ジッシ</t>
    </rPh>
    <rPh sb="24" eb="26">
      <t>ジョウキョウ</t>
    </rPh>
    <rPh sb="28" eb="30">
      <t>シセツ</t>
    </rPh>
    <rPh sb="31" eb="33">
      <t>ヘイサ</t>
    </rPh>
    <rPh sb="34" eb="36">
      <t>サイカイ</t>
    </rPh>
    <rPh sb="36" eb="38">
      <t>ミコ</t>
    </rPh>
    <rPh sb="47" eb="49">
      <t>タイオウ</t>
    </rPh>
    <rPh sb="49" eb="51">
      <t>ジョウキョウ</t>
    </rPh>
    <rPh sb="53" eb="62">
      <t>カンセンカンリニンテイカンゴシ</t>
    </rPh>
    <rPh sb="63" eb="65">
      <t>ハケン</t>
    </rPh>
    <rPh sb="65" eb="67">
      <t>キボウ</t>
    </rPh>
    <rPh sb="71" eb="73">
      <t>キサイ</t>
    </rPh>
    <phoneticPr fontId="1"/>
  </si>
  <si>
    <t>⑦備考(推定される感染ルート（家庭内感染、利用者１と接触あり等）などを記載)</t>
    <rPh sb="1" eb="3">
      <t>ビコウ</t>
    </rPh>
    <rPh sb="4" eb="6">
      <t>スイテイ</t>
    </rPh>
    <rPh sb="9" eb="11">
      <t>カンセン</t>
    </rPh>
    <rPh sb="15" eb="20">
      <t>カテイナイカンセン</t>
    </rPh>
    <rPh sb="21" eb="24">
      <t>リヨウシャ</t>
    </rPh>
    <rPh sb="26" eb="28">
      <t>セッショク</t>
    </rPh>
    <rPh sb="30" eb="31">
      <t>トウ</t>
    </rPh>
    <rPh sb="35" eb="37">
      <t>キサイ</t>
    </rPh>
    <phoneticPr fontId="1"/>
  </si>
  <si>
    <r>
      <rPr>
        <b/>
        <sz val="22"/>
        <color theme="1"/>
        <rFont val="游ゴシック"/>
        <family val="3"/>
        <charset val="128"/>
      </rPr>
      <t>コロナ発生報告</t>
    </r>
    <r>
      <rPr>
        <sz val="11"/>
        <color theme="1"/>
        <rFont val="游ゴシック"/>
        <family val="3"/>
        <charset val="128"/>
      </rPr>
      <t>　※直近７日間に５人以上の陽性者が確認された時は報告をしてください。</t>
    </r>
    <rPh sb="3" eb="7">
      <t>ハッセイホウコク</t>
    </rPh>
    <rPh sb="9" eb="11">
      <t>チョッキン</t>
    </rPh>
    <rPh sb="12" eb="14">
      <t>ニチカン</t>
    </rPh>
    <rPh sb="16" eb="19">
      <t>ニンイジョウ</t>
    </rPh>
    <rPh sb="20" eb="23">
      <t>ヨウセイシャ</t>
    </rPh>
    <rPh sb="24" eb="26">
      <t>カクニン</t>
    </rPh>
    <rPh sb="29" eb="30">
      <t>トキ</t>
    </rPh>
    <rPh sb="31" eb="33">
      <t>ホウコク</t>
    </rPh>
    <phoneticPr fontId="1"/>
  </si>
  <si>
    <t>障がい者分野</t>
    <rPh sb="0" eb="1">
      <t>ショウ</t>
    </rPh>
    <rPh sb="3" eb="4">
      <t>モノ</t>
    </rPh>
    <rPh sb="4" eb="6">
      <t>ブンヤ</t>
    </rPh>
    <phoneticPr fontId="1"/>
  </si>
  <si>
    <t>高齢者分野</t>
    <rPh sb="0" eb="3">
      <t>コウレイシャ</t>
    </rPh>
    <rPh sb="3" eb="5">
      <t>ブンヤ</t>
    </rPh>
    <phoneticPr fontId="1"/>
  </si>
  <si>
    <t>障がい児分野</t>
    <rPh sb="0" eb="1">
      <t>ショウ</t>
    </rPh>
    <rPh sb="3" eb="4">
      <t>ジ</t>
    </rPh>
    <rPh sb="4" eb="6">
      <t>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</si>
</sst>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F800]dddd\,\ mmmm\ dd\,\ yyyy"/>
    <numFmt numFmtId="177" formatCode="0_ "/>
    <numFmt numFmtId="178" formatCode="#,##0_ ;[Red]\-#,##0\ "/>
    <numFmt numFmtId="179" formatCode="0_ ;[Red]\-0\ "/>
    <numFmt numFmtId="180" formatCode="#,##0;[Red]#,##0"/>
    <numFmt numFmtId="181" formatCode="0.0_ "/>
    <numFmt numFmtId="182" formatCode="m&quot;月&quot;d&quot;日&quot;;@"/>
    <numFmt numFmtId="183" formatCode="aaa"/>
  </numFmts>
  <fonts count="3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sz val="11"/>
      <name val="游ゴシック"/>
      <family val="2"/>
      <charset val="128"/>
      <scheme val="minor"/>
    </font>
    <font>
      <sz val="11"/>
      <name val="游ゴシック"/>
      <family val="3"/>
      <charset val="128"/>
      <scheme val="minor"/>
    </font>
    <font>
      <b/>
      <sz val="11"/>
      <color theme="1"/>
      <name val="游ゴシック"/>
      <family val="3"/>
      <charset val="128"/>
    </font>
    <font>
      <u/>
      <sz val="11"/>
      <color theme="10"/>
      <name val="游ゴシック"/>
      <family val="3"/>
      <charset val="128"/>
    </font>
    <font>
      <sz val="11"/>
      <color theme="1"/>
      <name val="游ゴシック"/>
      <family val="3"/>
      <charset val="128"/>
    </font>
    <font>
      <sz val="11"/>
      <color rgb="FFFF0000"/>
      <name val="游ゴシック"/>
      <family val="3"/>
      <charset val="128"/>
    </font>
    <font>
      <sz val="11"/>
      <color rgb="FF000000"/>
      <name val="游ゴシック"/>
      <family val="3"/>
      <charset val="128"/>
    </font>
    <font>
      <sz val="8"/>
      <color theme="1"/>
      <name val="游ゴシック"/>
      <family val="3"/>
      <charset val="128"/>
    </font>
    <font>
      <sz val="14"/>
      <color theme="1"/>
      <name val="游ゴシック"/>
      <family val="3"/>
      <charset val="128"/>
    </font>
    <font>
      <b/>
      <sz val="10"/>
      <color theme="1"/>
      <name val="游ゴシック"/>
      <family val="3"/>
      <charset val="128"/>
    </font>
    <font>
      <sz val="9"/>
      <color theme="1"/>
      <name val="游ゴシック"/>
      <family val="3"/>
      <charset val="128"/>
    </font>
    <font>
      <u/>
      <sz val="11"/>
      <color theme="1"/>
      <name val="游ゴシック"/>
      <family val="3"/>
      <charset val="128"/>
    </font>
    <font>
      <b/>
      <sz val="14"/>
      <color theme="1"/>
      <name val="游ゴシック"/>
      <family val="3"/>
      <charset val="128"/>
    </font>
    <font>
      <u/>
      <sz val="16"/>
      <color theme="10"/>
      <name val="游ゴシック"/>
      <family val="3"/>
      <charset val="128"/>
    </font>
    <font>
      <b/>
      <sz val="11"/>
      <color rgb="FFFF0000"/>
      <name val="游ゴシック"/>
      <family val="3"/>
      <charset val="128"/>
    </font>
    <font>
      <b/>
      <sz val="18"/>
      <color rgb="FFFF0000"/>
      <name val="游ゴシック"/>
      <family val="3"/>
      <charset val="128"/>
    </font>
    <font>
      <sz val="8"/>
      <color rgb="FFFF0000"/>
      <name val="游ゴシック"/>
      <family val="3"/>
      <charset val="128"/>
    </font>
    <font>
      <b/>
      <sz val="18"/>
      <color rgb="FF002060"/>
      <name val="游ゴシック"/>
      <family val="3"/>
      <charset val="128"/>
    </font>
    <font>
      <sz val="12"/>
      <color theme="1"/>
      <name val="游ゴシック"/>
      <family val="3"/>
      <charset val="128"/>
    </font>
    <font>
      <b/>
      <u/>
      <sz val="18"/>
      <color rgb="FFFF0000"/>
      <name val="游ゴシック"/>
      <family val="3"/>
      <charset val="128"/>
    </font>
    <font>
      <b/>
      <u/>
      <sz val="11"/>
      <color rgb="FFFF0000"/>
      <name val="游ゴシック"/>
      <family val="3"/>
      <charset val="128"/>
    </font>
    <font>
      <b/>
      <sz val="16"/>
      <color rgb="FFFF0000"/>
      <name val="游ゴシック"/>
      <family val="3"/>
      <charset val="128"/>
    </font>
    <font>
      <b/>
      <sz val="11"/>
      <color theme="8" tint="-0.499984740745262"/>
      <name val="游ゴシック"/>
      <family val="3"/>
      <charset val="128"/>
    </font>
    <font>
      <u/>
      <sz val="9"/>
      <color theme="1"/>
      <name val="游ゴシック"/>
      <family val="3"/>
      <charset val="128"/>
    </font>
    <font>
      <b/>
      <u/>
      <sz val="9"/>
      <color rgb="FFFF0000"/>
      <name val="游ゴシック"/>
      <family val="3"/>
      <charset val="128"/>
    </font>
    <font>
      <b/>
      <sz val="11"/>
      <color rgb="FFFF0000"/>
      <name val="游ゴシック"/>
      <family val="3"/>
      <charset val="128"/>
      <scheme val="minor"/>
    </font>
    <font>
      <b/>
      <sz val="22"/>
      <color theme="1"/>
      <name val="游ゴシック"/>
      <family val="3"/>
      <charset val="128"/>
    </font>
    <font>
      <sz val="11"/>
      <color theme="8" tint="-0.499984740745262"/>
      <name val="游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399975585192419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Alignment="1">
      <alignment horizontal="left" vertical="center"/>
    </xf>
    <xf numFmtId="0" fontId="8" fillId="0" borderId="40"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0" fontId="8" fillId="0" borderId="0" xfId="0" applyFont="1" applyFill="1" applyAlignment="1" applyProtection="1">
      <alignment vertical="center" wrapText="1"/>
    </xf>
    <xf numFmtId="0" fontId="8" fillId="0" borderId="0" xfId="0" applyFont="1" applyAlignment="1" applyProtection="1">
      <alignment vertical="center" wrapText="1"/>
    </xf>
    <xf numFmtId="0" fontId="8" fillId="0" borderId="0" xfId="0" applyFont="1" applyBorder="1" applyAlignment="1" applyProtection="1">
      <alignment horizontal="center" vertical="center" wrapText="1"/>
    </xf>
    <xf numFmtId="0" fontId="17" fillId="0" borderId="0" xfId="1" applyFont="1" applyProtection="1">
      <alignment vertical="center"/>
    </xf>
    <xf numFmtId="0" fontId="7" fillId="0" borderId="0" xfId="1" applyFont="1" applyProtection="1">
      <alignment vertical="center"/>
    </xf>
    <xf numFmtId="0" fontId="8" fillId="0" borderId="0" xfId="0" applyFont="1" applyProtection="1">
      <alignment vertical="center"/>
    </xf>
    <xf numFmtId="0" fontId="6" fillId="0" borderId="0" xfId="0" applyFont="1" applyProtection="1">
      <alignment vertical="center"/>
    </xf>
    <xf numFmtId="0" fontId="9" fillId="0" borderId="0" xfId="0" applyFont="1" applyAlignment="1" applyProtection="1">
      <alignment vertical="center" wrapText="1"/>
    </xf>
    <xf numFmtId="0" fontId="8" fillId="0" borderId="0" xfId="0" applyFont="1" applyFill="1" applyAlignment="1" applyProtection="1">
      <alignment horizontal="center" vertical="center" wrapText="1"/>
    </xf>
    <xf numFmtId="0" fontId="8" fillId="0" borderId="0" xfId="0" applyFont="1" applyFill="1" applyProtection="1">
      <alignment vertical="center"/>
    </xf>
    <xf numFmtId="0" fontId="10" fillId="0" borderId="0" xfId="0"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49" fontId="8" fillId="0" borderId="0" xfId="0" applyNumberFormat="1" applyFont="1" applyFill="1" applyBorder="1" applyAlignment="1" applyProtection="1">
      <alignment horizontal="left" vertical="center" wrapText="1" indent="1"/>
    </xf>
    <xf numFmtId="0" fontId="8" fillId="0" borderId="0" xfId="0" applyFont="1" applyFill="1" applyBorder="1" applyProtection="1">
      <alignment vertical="center"/>
    </xf>
    <xf numFmtId="0" fontId="8" fillId="0" borderId="1" xfId="0" applyFont="1" applyFill="1" applyBorder="1" applyAlignment="1" applyProtection="1">
      <alignment vertical="center"/>
    </xf>
    <xf numFmtId="0" fontId="8" fillId="0" borderId="1" xfId="0" applyFont="1" applyFill="1" applyBorder="1" applyAlignment="1" applyProtection="1">
      <alignment horizontal="left" vertical="center"/>
    </xf>
    <xf numFmtId="0" fontId="8" fillId="0" borderId="50" xfId="0" applyFont="1" applyFill="1" applyBorder="1" applyProtection="1">
      <alignment vertical="center"/>
    </xf>
    <xf numFmtId="0" fontId="8" fillId="0" borderId="0" xfId="0" applyFont="1" applyFill="1" applyBorder="1" applyAlignment="1" applyProtection="1">
      <alignment horizontal="left" vertical="center" wrapText="1"/>
    </xf>
    <xf numFmtId="0" fontId="8" fillId="0" borderId="0" xfId="0" applyFont="1" applyBorder="1" applyProtection="1">
      <alignment vertical="center"/>
    </xf>
    <xf numFmtId="0" fontId="8" fillId="0" borderId="0" xfId="0" applyFont="1" applyAlignment="1" applyProtection="1">
      <alignment horizontal="left" vertical="center" wrapText="1"/>
    </xf>
    <xf numFmtId="0" fontId="8" fillId="0" borderId="0" xfId="0" applyFont="1" applyBorder="1" applyAlignment="1" applyProtection="1">
      <alignment horizontal="center" vertical="top"/>
    </xf>
    <xf numFmtId="0" fontId="8" fillId="0" borderId="0" xfId="0" applyFont="1" applyBorder="1" applyAlignment="1" applyProtection="1">
      <alignment horizontal="left" vertical="center"/>
    </xf>
    <xf numFmtId="0" fontId="8" fillId="4" borderId="49" xfId="0" applyFont="1" applyFill="1" applyBorder="1" applyAlignment="1" applyProtection="1">
      <alignment horizontal="center" vertical="center" wrapText="1"/>
    </xf>
    <xf numFmtId="0" fontId="8" fillId="5" borderId="53" xfId="0" applyFont="1" applyFill="1" applyBorder="1" applyAlignment="1" applyProtection="1">
      <alignment horizontal="center" vertical="center"/>
    </xf>
    <xf numFmtId="179" fontId="8" fillId="5" borderId="54" xfId="0" applyNumberFormat="1" applyFont="1" applyFill="1" applyBorder="1" applyAlignment="1" applyProtection="1">
      <alignment horizontal="right" vertical="center"/>
    </xf>
    <xf numFmtId="0" fontId="8" fillId="5" borderId="62" xfId="0" applyFont="1" applyFill="1" applyBorder="1" applyAlignment="1" applyProtection="1">
      <alignment horizontal="left" vertical="center"/>
    </xf>
    <xf numFmtId="0" fontId="8" fillId="5" borderId="53" xfId="0" applyFont="1" applyFill="1" applyBorder="1" applyAlignment="1" applyProtection="1">
      <alignment horizontal="center" vertical="center" shrinkToFit="1"/>
    </xf>
    <xf numFmtId="177" fontId="8" fillId="5" borderId="54" xfId="0" applyNumberFormat="1" applyFont="1" applyFill="1" applyBorder="1" applyAlignment="1" applyProtection="1">
      <alignment horizontal="right" vertical="center"/>
    </xf>
    <xf numFmtId="0" fontId="8" fillId="5" borderId="55" xfId="0" applyFont="1" applyFill="1" applyBorder="1" applyAlignment="1" applyProtection="1">
      <alignment horizontal="left" vertical="center"/>
    </xf>
    <xf numFmtId="178" fontId="8" fillId="5" borderId="54" xfId="0" applyNumberFormat="1" applyFont="1" applyFill="1" applyBorder="1" applyAlignment="1" applyProtection="1">
      <alignment horizontal="right" vertical="center"/>
    </xf>
    <xf numFmtId="0" fontId="8" fillId="5" borderId="57" xfId="0" applyFont="1" applyFill="1" applyBorder="1" applyAlignment="1" applyProtection="1">
      <alignment horizontal="center" vertical="center"/>
    </xf>
    <xf numFmtId="178" fontId="8" fillId="5" borderId="54" xfId="0" applyNumberFormat="1" applyFont="1" applyFill="1" applyBorder="1" applyAlignment="1" applyProtection="1">
      <alignment vertical="center"/>
    </xf>
    <xf numFmtId="0" fontId="8" fillId="5" borderId="55" xfId="0" applyFont="1" applyFill="1" applyBorder="1" applyProtection="1">
      <alignment vertical="center"/>
    </xf>
    <xf numFmtId="178" fontId="8" fillId="3" borderId="27" xfId="0" applyNumberFormat="1" applyFont="1" applyFill="1" applyBorder="1" applyAlignment="1" applyProtection="1">
      <alignment vertical="center"/>
    </xf>
    <xf numFmtId="0" fontId="8" fillId="3" borderId="33" xfId="0" applyFont="1" applyFill="1" applyBorder="1" applyAlignment="1" applyProtection="1">
      <alignment vertical="center" wrapText="1"/>
    </xf>
    <xf numFmtId="0" fontId="8" fillId="3" borderId="55" xfId="0" applyFont="1" applyFill="1" applyBorder="1" applyAlignment="1" applyProtection="1">
      <alignment horizontal="left" vertical="center"/>
    </xf>
    <xf numFmtId="0" fontId="8" fillId="3" borderId="26" xfId="0" applyFont="1" applyFill="1" applyBorder="1" applyAlignment="1" applyProtection="1">
      <alignment vertical="center" wrapText="1"/>
    </xf>
    <xf numFmtId="0" fontId="8" fillId="0" borderId="28" xfId="0" applyFont="1" applyBorder="1" applyAlignment="1" applyProtection="1">
      <alignment horizontal="center" vertical="center" wrapText="1"/>
    </xf>
    <xf numFmtId="0" fontId="8" fillId="0" borderId="49" xfId="0" applyFont="1" applyBorder="1" applyAlignment="1" applyProtection="1">
      <alignment vertical="top" wrapText="1"/>
    </xf>
    <xf numFmtId="0" fontId="8" fillId="0" borderId="44" xfId="0" applyFont="1" applyBorder="1" applyAlignment="1" applyProtection="1">
      <alignment vertical="top" wrapText="1"/>
    </xf>
    <xf numFmtId="0" fontId="8" fillId="0" borderId="37" xfId="0" applyFont="1" applyBorder="1" applyAlignment="1" applyProtection="1">
      <alignment horizontal="center" vertical="center" wrapText="1"/>
    </xf>
    <xf numFmtId="0" fontId="18" fillId="0" borderId="0" xfId="0" applyFont="1" applyFill="1" applyAlignment="1" applyProtection="1">
      <alignment vertical="center"/>
    </xf>
    <xf numFmtId="0" fontId="8" fillId="0" borderId="46" xfId="0" applyFont="1" applyBorder="1" applyAlignment="1" applyProtection="1">
      <alignment horizontal="center" vertical="center" wrapText="1"/>
    </xf>
    <xf numFmtId="0" fontId="8" fillId="0" borderId="38"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9" fillId="0" borderId="5" xfId="0" applyFont="1" applyFill="1" applyBorder="1" applyAlignment="1" applyProtection="1">
      <alignment horizontal="center" vertical="center"/>
    </xf>
    <xf numFmtId="0" fontId="8" fillId="0" borderId="1" xfId="0" applyFont="1" applyFill="1" applyBorder="1" applyAlignment="1" applyProtection="1">
      <alignment horizontal="left" vertical="center"/>
      <protection locked="0"/>
    </xf>
    <xf numFmtId="0" fontId="8" fillId="0" borderId="17"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5"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0" xfId="0" applyFont="1" applyAlignment="1" applyProtection="1">
      <alignment vertical="center" shrinkToFit="1"/>
    </xf>
    <xf numFmtId="0" fontId="8" fillId="0" borderId="0" xfId="0" applyFont="1" applyFill="1" applyAlignment="1" applyProtection="1">
      <alignment vertical="center" shrinkToFit="1"/>
    </xf>
    <xf numFmtId="0" fontId="13" fillId="0" borderId="0" xfId="0" applyFont="1" applyAlignment="1" applyProtection="1">
      <alignment vertical="center" shrinkToFit="1"/>
    </xf>
    <xf numFmtId="0" fontId="8"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19" fillId="0" borderId="0" xfId="0" applyFont="1" applyFill="1" applyAlignment="1" applyProtection="1">
      <alignment vertical="center"/>
    </xf>
    <xf numFmtId="0" fontId="25" fillId="0" borderId="0" xfId="0" applyFont="1" applyFill="1" applyAlignment="1" applyProtection="1">
      <alignment vertical="center"/>
    </xf>
    <xf numFmtId="0" fontId="8" fillId="0" borderId="54" xfId="0" applyFont="1" applyBorder="1" applyAlignment="1" applyProtection="1">
      <alignment horizontal="left" vertical="center" shrinkToFit="1"/>
    </xf>
    <xf numFmtId="0" fontId="8" fillId="0" borderId="54" xfId="0" applyFont="1" applyFill="1" applyBorder="1" applyAlignment="1" applyProtection="1">
      <alignment horizontal="left" vertical="center" shrinkToFit="1"/>
    </xf>
    <xf numFmtId="0" fontId="8" fillId="5" borderId="54" xfId="0" applyFont="1" applyFill="1" applyBorder="1" applyAlignment="1" applyProtection="1">
      <alignment horizontal="left" vertical="center" shrinkToFit="1"/>
    </xf>
    <xf numFmtId="0" fontId="8" fillId="3" borderId="54" xfId="0" applyFont="1" applyFill="1" applyBorder="1" applyAlignment="1" applyProtection="1">
      <alignment horizontal="left" vertical="center" shrinkToFit="1"/>
    </xf>
    <xf numFmtId="0" fontId="8" fillId="0" borderId="55" xfId="0" applyFont="1" applyBorder="1" applyAlignment="1" applyProtection="1">
      <alignment horizontal="left" vertical="center" shrinkToFit="1"/>
    </xf>
    <xf numFmtId="0" fontId="15" fillId="0" borderId="57" xfId="0" applyFont="1" applyBorder="1" applyAlignment="1" applyProtection="1">
      <alignment horizontal="left" vertical="center" shrinkToFit="1"/>
    </xf>
    <xf numFmtId="0" fontId="8" fillId="0" borderId="53" xfId="0" applyFont="1" applyFill="1" applyBorder="1" applyAlignment="1" applyProtection="1">
      <alignment horizontal="left" vertical="center" shrinkToFit="1"/>
    </xf>
    <xf numFmtId="0" fontId="11" fillId="0" borderId="54" xfId="0" applyFont="1" applyFill="1" applyBorder="1" applyAlignment="1" applyProtection="1">
      <alignment horizontal="left" vertical="center" shrinkToFit="1"/>
    </xf>
    <xf numFmtId="0" fontId="8" fillId="0" borderId="55" xfId="0" applyFont="1" applyFill="1" applyBorder="1" applyAlignment="1" applyProtection="1">
      <alignment horizontal="left" vertical="center" shrinkToFit="1"/>
    </xf>
    <xf numFmtId="0" fontId="8" fillId="0" borderId="7" xfId="0" applyFont="1" applyFill="1" applyBorder="1" applyAlignment="1" applyProtection="1">
      <alignment vertical="center" shrinkToFit="1"/>
    </xf>
    <xf numFmtId="0" fontId="8" fillId="0" borderId="1" xfId="0" applyFont="1" applyFill="1" applyBorder="1" applyAlignment="1" applyProtection="1">
      <alignment horizontal="center" vertical="center" shrinkToFit="1"/>
    </xf>
    <xf numFmtId="0" fontId="8" fillId="0" borderId="1" xfId="0" applyFont="1" applyFill="1" applyBorder="1" applyAlignment="1" applyProtection="1">
      <alignment vertical="center" shrinkToFit="1"/>
      <protection locked="0"/>
    </xf>
    <xf numFmtId="0" fontId="8" fillId="0" borderId="8" xfId="0" applyFont="1" applyFill="1" applyBorder="1" applyAlignment="1" applyProtection="1">
      <alignment vertical="center" shrinkToFit="1"/>
      <protection locked="0"/>
    </xf>
    <xf numFmtId="0" fontId="8" fillId="0" borderId="9" xfId="0" applyFont="1" applyFill="1" applyBorder="1" applyAlignment="1" applyProtection="1">
      <alignment vertical="center" shrinkToFit="1"/>
    </xf>
    <xf numFmtId="0" fontId="8" fillId="0" borderId="10" xfId="0" applyFont="1" applyFill="1" applyBorder="1" applyAlignment="1" applyProtection="1">
      <alignment horizontal="center" vertical="center" shrinkToFit="1"/>
    </xf>
    <xf numFmtId="0" fontId="8" fillId="0" borderId="10" xfId="0" applyFont="1" applyFill="1" applyBorder="1" applyAlignment="1" applyProtection="1">
      <alignment vertical="center" shrinkToFit="1"/>
      <protection locked="0"/>
    </xf>
    <xf numFmtId="0" fontId="8" fillId="0" borderId="11" xfId="0" applyFont="1" applyFill="1" applyBorder="1" applyAlignment="1" applyProtection="1">
      <alignment vertical="center" shrinkToFit="1"/>
      <protection locked="0"/>
    </xf>
    <xf numFmtId="0" fontId="18" fillId="0" borderId="40" xfId="0" applyFont="1" applyFill="1" applyBorder="1" applyAlignment="1" applyProtection="1">
      <alignment vertical="center" shrinkToFit="1"/>
    </xf>
    <xf numFmtId="0" fontId="18" fillId="0" borderId="1" xfId="0" applyFont="1" applyFill="1" applyBorder="1" applyAlignment="1" applyProtection="1">
      <alignment vertical="center" shrinkToFit="1"/>
    </xf>
    <xf numFmtId="0" fontId="18" fillId="0" borderId="12" xfId="0" applyFont="1" applyFill="1" applyBorder="1" applyAlignment="1" applyProtection="1">
      <alignment vertical="center" shrinkToFit="1"/>
    </xf>
    <xf numFmtId="0" fontId="18" fillId="0" borderId="10" xfId="0" applyFont="1" applyFill="1" applyBorder="1" applyAlignment="1" applyProtection="1">
      <alignment vertical="center" shrinkToFit="1"/>
    </xf>
    <xf numFmtId="0" fontId="26" fillId="0" borderId="1" xfId="0" applyFont="1" applyFill="1" applyBorder="1" applyAlignment="1" applyProtection="1">
      <alignment vertical="center" shrinkToFit="1"/>
    </xf>
    <xf numFmtId="0" fontId="26" fillId="0" borderId="8" xfId="0" applyFont="1" applyFill="1" applyBorder="1" applyAlignment="1" applyProtection="1">
      <alignment vertical="center" shrinkToFit="1"/>
    </xf>
    <xf numFmtId="0" fontId="26" fillId="0" borderId="10" xfId="0" applyFont="1" applyFill="1" applyBorder="1" applyAlignment="1" applyProtection="1">
      <alignment vertical="center" shrinkToFit="1"/>
    </xf>
    <xf numFmtId="0" fontId="26" fillId="0" borderId="11" xfId="0" applyFont="1" applyFill="1" applyBorder="1" applyAlignment="1" applyProtection="1">
      <alignment vertical="center" shrinkToFit="1"/>
    </xf>
    <xf numFmtId="180" fontId="26" fillId="0" borderId="1" xfId="0" applyNumberFormat="1" applyFont="1" applyFill="1" applyBorder="1" applyAlignment="1" applyProtection="1">
      <alignment vertical="center" shrinkToFit="1"/>
    </xf>
    <xf numFmtId="180" fontId="26" fillId="0" borderId="10" xfId="0" applyNumberFormat="1" applyFont="1" applyFill="1" applyBorder="1" applyAlignment="1" applyProtection="1">
      <alignment vertical="center" shrinkToFit="1"/>
    </xf>
    <xf numFmtId="0" fontId="8" fillId="0" borderId="9" xfId="0" applyFont="1" applyFill="1" applyBorder="1" applyAlignment="1" applyProtection="1">
      <alignment horizontal="center" vertical="center"/>
      <protection locked="0"/>
    </xf>
    <xf numFmtId="0" fontId="8" fillId="0" borderId="5"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0" xfId="0" applyFont="1" applyAlignment="1" applyProtection="1"/>
    <xf numFmtId="0" fontId="8" fillId="0" borderId="42" xfId="0" applyFont="1" applyBorder="1" applyAlignment="1" applyProtection="1">
      <alignment vertical="center" wrapText="1"/>
      <protection locked="0"/>
    </xf>
    <xf numFmtId="0" fontId="8" fillId="0" borderId="0" xfId="0" applyFont="1" applyFill="1" applyBorder="1" applyAlignment="1" applyProtection="1">
      <alignment horizontal="left" vertical="center"/>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vertical="center"/>
    </xf>
    <xf numFmtId="0" fontId="8" fillId="0" borderId="4" xfId="0" applyFont="1" applyFill="1" applyBorder="1" applyAlignment="1" applyProtection="1">
      <alignment vertical="center" shrinkToFit="1"/>
    </xf>
    <xf numFmtId="0" fontId="8" fillId="0" borderId="5" xfId="0" applyFont="1" applyFill="1" applyBorder="1" applyAlignment="1" applyProtection="1">
      <alignment horizontal="center" vertical="center" shrinkToFit="1"/>
    </xf>
    <xf numFmtId="0" fontId="8" fillId="0" borderId="5" xfId="0" applyFont="1" applyFill="1" applyBorder="1" applyAlignment="1" applyProtection="1">
      <alignment vertical="center" shrinkToFit="1"/>
      <protection locked="0"/>
    </xf>
    <xf numFmtId="0" fontId="8" fillId="0" borderId="6" xfId="0" applyFont="1" applyFill="1" applyBorder="1" applyAlignment="1" applyProtection="1">
      <alignment vertical="center" shrinkToFit="1"/>
      <protection locked="0"/>
    </xf>
    <xf numFmtId="176" fontId="12" fillId="0" borderId="17" xfId="0" applyNumberFormat="1" applyFont="1" applyFill="1" applyBorder="1" applyAlignment="1" applyProtection="1">
      <alignment vertical="center" shrinkToFit="1"/>
      <protection locked="0"/>
    </xf>
    <xf numFmtId="0" fontId="26" fillId="0" borderId="5" xfId="0" applyFont="1" applyFill="1" applyBorder="1" applyAlignment="1" applyProtection="1">
      <alignment vertical="center" shrinkToFit="1"/>
      <protection locked="0"/>
    </xf>
    <xf numFmtId="49" fontId="26" fillId="0" borderId="5" xfId="0" applyNumberFormat="1" applyFont="1" applyFill="1" applyBorder="1" applyAlignment="1" applyProtection="1">
      <alignment vertical="center" shrinkToFit="1"/>
      <protection locked="0"/>
    </xf>
    <xf numFmtId="0" fontId="26" fillId="0" borderId="5" xfId="0" applyFont="1" applyFill="1" applyBorder="1" applyAlignment="1" applyProtection="1">
      <alignment horizontal="right" vertical="center" shrinkToFit="1"/>
      <protection locked="0"/>
    </xf>
    <xf numFmtId="0" fontId="26" fillId="0" borderId="5" xfId="0" applyFont="1" applyFill="1" applyBorder="1" applyAlignment="1" applyProtection="1">
      <alignment horizontal="left" vertical="center" shrinkToFit="1"/>
      <protection locked="0"/>
    </xf>
    <xf numFmtId="0" fontId="26" fillId="0" borderId="5" xfId="0" applyFont="1" applyFill="1" applyBorder="1" applyAlignment="1" applyProtection="1">
      <alignment vertical="center" shrinkToFit="1"/>
    </xf>
    <xf numFmtId="180" fontId="26" fillId="0" borderId="5" xfId="0" applyNumberFormat="1" applyFont="1" applyFill="1" applyBorder="1" applyAlignment="1" applyProtection="1">
      <alignment vertical="center" shrinkToFit="1"/>
    </xf>
    <xf numFmtId="56" fontId="26" fillId="0" borderId="6" xfId="0" applyNumberFormat="1" applyFont="1" applyFill="1" applyBorder="1" applyAlignment="1" applyProtection="1">
      <alignment horizontal="left" vertical="center" shrinkToFit="1"/>
      <protection locked="0"/>
    </xf>
    <xf numFmtId="0" fontId="8" fillId="6" borderId="1" xfId="0" applyFont="1" applyFill="1" applyBorder="1" applyAlignment="1" applyProtection="1">
      <alignment horizontal="center" vertical="center" shrinkToFit="1"/>
    </xf>
    <xf numFmtId="0" fontId="8" fillId="6" borderId="7" xfId="0" applyFont="1" applyFill="1" applyBorder="1" applyAlignment="1" applyProtection="1">
      <alignment vertical="center" shrinkToFit="1"/>
    </xf>
    <xf numFmtId="0" fontId="8" fillId="6" borderId="1" xfId="0" applyFont="1" applyFill="1" applyBorder="1" applyAlignment="1" applyProtection="1">
      <alignment vertical="center" shrinkToFit="1"/>
      <protection locked="0"/>
    </xf>
    <xf numFmtId="0" fontId="8" fillId="6" borderId="8" xfId="0" applyFont="1" applyFill="1" applyBorder="1" applyAlignment="1" applyProtection="1">
      <alignment vertical="center" shrinkToFit="1"/>
      <protection locked="0"/>
    </xf>
    <xf numFmtId="0" fontId="18" fillId="6" borderId="40" xfId="0" applyFont="1" applyFill="1" applyBorder="1" applyAlignment="1" applyProtection="1">
      <alignment vertical="center" shrinkToFit="1"/>
    </xf>
    <xf numFmtId="0" fontId="18" fillId="6" borderId="1" xfId="0" applyFont="1" applyFill="1" applyBorder="1" applyAlignment="1" applyProtection="1">
      <alignment vertical="center" shrinkToFit="1"/>
    </xf>
    <xf numFmtId="0" fontId="26" fillId="6" borderId="1" xfId="0" applyFont="1" applyFill="1" applyBorder="1" applyAlignment="1" applyProtection="1">
      <alignment vertical="center" shrinkToFit="1"/>
    </xf>
    <xf numFmtId="180" fontId="26" fillId="6" borderId="1" xfId="0" applyNumberFormat="1" applyFont="1" applyFill="1" applyBorder="1" applyAlignment="1" applyProtection="1">
      <alignment vertical="center" shrinkToFit="1"/>
    </xf>
    <xf numFmtId="0" fontId="26" fillId="6" borderId="8" xfId="0" applyFont="1" applyFill="1" applyBorder="1" applyAlignment="1" applyProtection="1">
      <alignment vertical="center" shrinkToFit="1"/>
    </xf>
    <xf numFmtId="0" fontId="13" fillId="0" borderId="0" xfId="0" applyFont="1" applyAlignment="1" applyProtection="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4" fontId="0" fillId="0" borderId="49" xfId="0" applyNumberFormat="1" applyBorder="1" applyAlignment="1">
      <alignment horizontal="center" vertical="center" shrinkToFit="1"/>
    </xf>
    <xf numFmtId="14" fontId="0" fillId="0" borderId="52" xfId="0" applyNumberFormat="1" applyBorder="1" applyAlignment="1">
      <alignment horizontal="center" vertical="center" shrinkToFit="1"/>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0" fontId="0" fillId="0" borderId="3" xfId="0" applyBorder="1">
      <alignment vertical="center"/>
    </xf>
    <xf numFmtId="183" fontId="0" fillId="0" borderId="27" xfId="0" applyNumberFormat="1" applyBorder="1" applyAlignment="1">
      <alignment horizontal="center" vertical="center" shrinkToFit="1"/>
    </xf>
    <xf numFmtId="183" fontId="0" fillId="0" borderId="26" xfId="0" applyNumberFormat="1" applyBorder="1" applyAlignment="1">
      <alignment horizontal="center" vertical="center" shrinkToFit="1"/>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shrinkToFit="1"/>
    </xf>
    <xf numFmtId="183" fontId="0" fillId="0" borderId="47" xfId="0" applyNumberFormat="1" applyBorder="1" applyAlignment="1">
      <alignment horizontal="center" vertical="center" shrinkToFit="1"/>
    </xf>
    <xf numFmtId="0" fontId="0" fillId="0" borderId="75" xfId="0" applyBorder="1" applyAlignment="1">
      <alignment horizontal="left" vertical="center" wrapText="1"/>
    </xf>
    <xf numFmtId="0" fontId="0" fillId="0" borderId="76" xfId="0" applyBorder="1" applyAlignment="1">
      <alignment horizontal="left" vertical="center" wrapText="1"/>
    </xf>
    <xf numFmtId="0" fontId="0" fillId="0" borderId="77" xfId="0" applyBorder="1" applyAlignment="1">
      <alignment horizontal="left" vertical="center" wrapText="1"/>
    </xf>
    <xf numFmtId="0" fontId="0" fillId="0" borderId="43" xfId="0" applyBorder="1">
      <alignment vertical="center"/>
    </xf>
    <xf numFmtId="0" fontId="0" fillId="0" borderId="2" xfId="0" applyBorder="1">
      <alignment vertical="center"/>
    </xf>
    <xf numFmtId="0" fontId="0" fillId="0" borderId="35" xfId="0" applyBorder="1" applyAlignment="1">
      <alignment horizontal="center" vertical="center"/>
    </xf>
    <xf numFmtId="0" fontId="0" fillId="0" borderId="78" xfId="0" applyBorder="1" applyAlignment="1">
      <alignment horizontal="left" vertical="center" wrapText="1"/>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79" xfId="0" applyBorder="1" applyAlignment="1">
      <alignment horizontal="left"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40"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182" fontId="3" fillId="0" borderId="72" xfId="0" applyNumberFormat="1" applyFont="1" applyBorder="1" applyAlignment="1">
      <alignment horizontal="center" vertical="center" shrinkToFit="1"/>
    </xf>
    <xf numFmtId="182" fontId="3" fillId="0" borderId="73" xfId="0" applyNumberFormat="1" applyFont="1" applyBorder="1" applyAlignment="1">
      <alignment horizontal="center" vertical="center" shrinkToFit="1"/>
    </xf>
    <xf numFmtId="182" fontId="3" fillId="0" borderId="74" xfId="0" applyNumberFormat="1" applyFont="1" applyBorder="1" applyAlignment="1">
      <alignment horizontal="center" vertical="center" shrinkToFit="1"/>
    </xf>
    <xf numFmtId="0" fontId="8" fillId="0" borderId="53" xfId="0" applyFont="1" applyFill="1" applyBorder="1" applyAlignment="1" applyProtection="1">
      <alignment vertical="center"/>
    </xf>
    <xf numFmtId="56" fontId="8" fillId="0" borderId="55" xfId="0" applyNumberFormat="1" applyFont="1" applyFill="1" applyBorder="1" applyAlignment="1" applyProtection="1">
      <alignment horizontal="center" vertical="center"/>
      <protection locked="0"/>
    </xf>
    <xf numFmtId="0" fontId="13" fillId="0" borderId="0" xfId="0" applyFont="1" applyFill="1" applyProtection="1">
      <alignment vertical="center"/>
    </xf>
    <xf numFmtId="0" fontId="6" fillId="0" borderId="0" xfId="0" applyFont="1" applyFill="1" applyProtection="1">
      <alignment vertical="center"/>
    </xf>
    <xf numFmtId="0" fontId="31" fillId="0" borderId="51" xfId="0" applyFont="1" applyBorder="1" applyAlignment="1" applyProtection="1">
      <alignment horizontal="center" vertical="center" shrinkToFit="1"/>
    </xf>
    <xf numFmtId="0" fontId="31" fillId="0" borderId="5" xfId="0" applyFont="1" applyBorder="1" applyAlignment="1" applyProtection="1">
      <alignment vertical="center" wrapText="1"/>
    </xf>
    <xf numFmtId="0" fontId="21" fillId="0" borderId="63" xfId="0" applyFont="1" applyFill="1" applyBorder="1" applyAlignment="1" applyProtection="1">
      <alignment horizontal="center" vertical="center" wrapText="1"/>
    </xf>
    <xf numFmtId="0" fontId="21" fillId="0" borderId="65" xfId="0" applyFont="1" applyFill="1" applyBorder="1" applyAlignment="1" applyProtection="1">
      <alignment horizontal="center" vertical="center" wrapText="1"/>
    </xf>
    <xf numFmtId="0" fontId="9" fillId="4" borderId="0" xfId="0" applyFont="1" applyFill="1" applyAlignment="1" applyProtection="1">
      <alignment horizontal="left" vertical="center" shrinkToFit="1"/>
    </xf>
    <xf numFmtId="0" fontId="18" fillId="0" borderId="0" xfId="0" applyFont="1" applyAlignment="1" applyProtection="1">
      <alignment horizontal="right" vertical="center" wrapText="1"/>
    </xf>
    <xf numFmtId="0" fontId="15" fillId="0" borderId="0" xfId="0" applyFont="1" applyAlignment="1" applyProtection="1">
      <alignment horizontal="right" vertical="center" wrapText="1"/>
    </xf>
    <xf numFmtId="14" fontId="8" fillId="0" borderId="4" xfId="0" applyNumberFormat="1" applyFont="1" applyBorder="1" applyAlignment="1" applyProtection="1">
      <alignment horizontal="center" vertical="center" shrinkToFit="1"/>
      <protection locked="0"/>
    </xf>
    <xf numFmtId="14" fontId="8" fillId="0" borderId="5" xfId="0" applyNumberFormat="1" applyFont="1" applyBorder="1" applyAlignment="1" applyProtection="1">
      <alignment horizontal="center" vertical="center" shrinkToFit="1"/>
      <protection locked="0"/>
    </xf>
    <xf numFmtId="0" fontId="8" fillId="0" borderId="5"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5"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0" fontId="11" fillId="0" borderId="44" xfId="0" applyFont="1" applyBorder="1" applyAlignment="1" applyProtection="1">
      <alignment horizontal="left" vertical="top" wrapText="1"/>
    </xf>
    <xf numFmtId="0" fontId="11" fillId="0" borderId="19" xfId="0" applyFont="1" applyBorder="1" applyAlignment="1" applyProtection="1">
      <alignment horizontal="left" vertical="top" wrapText="1"/>
    </xf>
    <xf numFmtId="0" fontId="11" fillId="0" borderId="18" xfId="0" applyFont="1" applyBorder="1" applyAlignment="1" applyProtection="1">
      <alignment horizontal="left" vertical="center" wrapText="1"/>
    </xf>
    <xf numFmtId="0" fontId="8" fillId="0" borderId="44" xfId="0" applyFont="1" applyBorder="1" applyAlignment="1" applyProtection="1">
      <alignment horizontal="center" vertical="top" wrapText="1"/>
    </xf>
    <xf numFmtId="0" fontId="8" fillId="0" borderId="18" xfId="0" applyFont="1" applyBorder="1" applyAlignment="1" applyProtection="1">
      <alignment horizontal="center" vertical="top" wrapText="1"/>
    </xf>
    <xf numFmtId="0" fontId="8" fillId="0" borderId="18" xfId="0" applyFont="1" applyBorder="1" applyAlignment="1" applyProtection="1">
      <alignment horizontal="left" vertical="top" wrapText="1"/>
    </xf>
    <xf numFmtId="0" fontId="8" fillId="0" borderId="19" xfId="0" applyFont="1" applyBorder="1" applyAlignment="1" applyProtection="1">
      <alignment horizontal="left" vertical="top" wrapText="1"/>
    </xf>
    <xf numFmtId="14" fontId="8" fillId="0" borderId="7" xfId="0" applyNumberFormat="1" applyFont="1" applyBorder="1" applyAlignment="1" applyProtection="1">
      <alignment horizontal="center" vertical="center" shrinkToFit="1"/>
      <protection locked="0"/>
    </xf>
    <xf numFmtId="14" fontId="8" fillId="0" borderId="1" xfId="0" applyNumberFormat="1" applyFont="1" applyBorder="1" applyAlignment="1" applyProtection="1">
      <alignment horizontal="center" vertical="center" shrinkToFit="1"/>
      <protection locked="0"/>
    </xf>
    <xf numFmtId="14" fontId="8" fillId="0" borderId="43" xfId="0" applyNumberFormat="1" applyFont="1" applyBorder="1" applyAlignment="1" applyProtection="1">
      <alignment horizontal="center" vertical="center" shrinkToFit="1"/>
      <protection locked="0"/>
    </xf>
    <xf numFmtId="14" fontId="8" fillId="0" borderId="2" xfId="0" applyNumberFormat="1" applyFont="1" applyBorder="1" applyAlignment="1" applyProtection="1">
      <alignment horizontal="center" vertical="center" shrinkToFit="1"/>
      <protection locked="0"/>
    </xf>
    <xf numFmtId="0" fontId="8" fillId="0" borderId="2"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2"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8" fillId="0" borderId="40"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14" fontId="8" fillId="0" borderId="9" xfId="0" applyNumberFormat="1" applyFont="1" applyBorder="1" applyAlignment="1" applyProtection="1">
      <alignment horizontal="center" vertical="center" shrinkToFit="1"/>
      <protection locked="0"/>
    </xf>
    <xf numFmtId="14" fontId="8" fillId="0" borderId="10" xfId="0" applyNumberFormat="1" applyFont="1" applyBorder="1" applyAlignment="1" applyProtection="1">
      <alignment horizontal="center" vertical="center" shrinkToFit="1"/>
      <protection locked="0"/>
    </xf>
    <xf numFmtId="0" fontId="8" fillId="0" borderId="22" xfId="0" applyFont="1" applyBorder="1" applyAlignment="1" applyProtection="1">
      <alignment vertical="center" wrapText="1"/>
      <protection locked="0"/>
    </xf>
    <xf numFmtId="0" fontId="8" fillId="0" borderId="10" xfId="0" applyFont="1" applyBorder="1" applyAlignment="1" applyProtection="1">
      <alignment vertical="center" shrinkToFit="1"/>
      <protection locked="0"/>
    </xf>
    <xf numFmtId="0" fontId="8" fillId="0" borderId="11" xfId="0" applyFont="1" applyBorder="1" applyAlignment="1" applyProtection="1">
      <alignment vertical="center" shrinkToFit="1"/>
      <protection locked="0"/>
    </xf>
    <xf numFmtId="0" fontId="8" fillId="0" borderId="66"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67" xfId="0" applyFont="1" applyBorder="1" applyAlignment="1" applyProtection="1">
      <alignment horizontal="left" vertical="top" wrapText="1"/>
      <protection locked="0"/>
    </xf>
    <xf numFmtId="0" fontId="8" fillId="0" borderId="68" xfId="0" applyFont="1" applyBorder="1" applyAlignment="1" applyProtection="1">
      <alignment horizontal="left" vertical="top" wrapText="1"/>
      <protection locked="0"/>
    </xf>
    <xf numFmtId="0" fontId="8" fillId="0" borderId="32" xfId="0" applyFont="1" applyBorder="1" applyAlignment="1" applyProtection="1">
      <alignment horizontal="left" vertical="top" wrapText="1"/>
      <protection locked="0"/>
    </xf>
    <xf numFmtId="0" fontId="8" fillId="0" borderId="42" xfId="0" applyFont="1" applyBorder="1" applyAlignment="1" applyProtection="1">
      <alignment horizontal="left" vertical="top" wrapText="1"/>
      <protection locked="0"/>
    </xf>
    <xf numFmtId="0" fontId="8" fillId="0" borderId="17"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1"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8" fillId="0" borderId="36" xfId="0" applyFont="1" applyBorder="1" applyAlignment="1" applyProtection="1">
      <alignment vertical="center" wrapText="1"/>
      <protection locked="0"/>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40" xfId="0" applyFont="1" applyFill="1" applyBorder="1" applyAlignment="1" applyProtection="1">
      <alignment horizontal="left" vertical="center" wrapText="1" indent="1"/>
      <protection locked="0"/>
    </xf>
    <xf numFmtId="0" fontId="8" fillId="0" borderId="1" xfId="0" applyFont="1" applyFill="1" applyBorder="1" applyAlignment="1" applyProtection="1">
      <alignment horizontal="left" vertical="center" wrapText="1" indent="1"/>
      <protection locked="0"/>
    </xf>
    <xf numFmtId="0" fontId="8" fillId="0" borderId="8" xfId="0" applyFont="1" applyFill="1" applyBorder="1" applyAlignment="1" applyProtection="1">
      <alignment horizontal="left" vertical="center" wrapText="1" indent="1"/>
      <protection locked="0"/>
    </xf>
    <xf numFmtId="49" fontId="8" fillId="0" borderId="27" xfId="0" applyNumberFormat="1" applyFont="1" applyFill="1" applyBorder="1" applyAlignment="1" applyProtection="1">
      <alignment horizontal="left" vertical="center" indent="1" shrinkToFit="1"/>
      <protection locked="0"/>
    </xf>
    <xf numFmtId="0" fontId="8" fillId="0" borderId="40"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3" borderId="47" xfId="0" applyFont="1" applyFill="1" applyBorder="1" applyAlignment="1" applyProtection="1">
      <alignment horizontal="center" vertical="center" wrapText="1"/>
    </xf>
    <xf numFmtId="0" fontId="8" fillId="3" borderId="27" xfId="0" applyFont="1" applyFill="1" applyBorder="1" applyAlignment="1" applyProtection="1">
      <alignment horizontal="center" vertical="center" wrapText="1"/>
    </xf>
    <xf numFmtId="0" fontId="8" fillId="4" borderId="53" xfId="0" applyFont="1" applyFill="1" applyBorder="1" applyAlignment="1" applyProtection="1">
      <alignment horizontal="center" vertical="center" wrapText="1"/>
    </xf>
    <xf numFmtId="0" fontId="8" fillId="4" borderId="54" xfId="0" applyFont="1" applyFill="1" applyBorder="1" applyAlignment="1" applyProtection="1">
      <alignment horizontal="center" vertical="center" wrapText="1"/>
    </xf>
    <xf numFmtId="0" fontId="8" fillId="4" borderId="55"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xf>
    <xf numFmtId="0" fontId="8" fillId="4" borderId="20"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8" fillId="4" borderId="36"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4" borderId="22" xfId="0" applyFont="1" applyFill="1" applyBorder="1" applyAlignment="1" applyProtection="1">
      <alignment horizontal="center" vertical="center"/>
    </xf>
    <xf numFmtId="0" fontId="9" fillId="0" borderId="17"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0" fillId="0" borderId="40"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8" fillId="2" borderId="36" xfId="0" applyFont="1" applyFill="1" applyBorder="1" applyAlignment="1" applyProtection="1">
      <alignment horizontal="left" vertical="center" wrapText="1"/>
      <protection locked="0"/>
    </xf>
    <xf numFmtId="0" fontId="8" fillId="2" borderId="41" xfId="0" applyFont="1" applyFill="1" applyBorder="1" applyAlignment="1" applyProtection="1">
      <alignment horizontal="left" vertical="center" wrapText="1"/>
      <protection locked="0"/>
    </xf>
    <xf numFmtId="0" fontId="8" fillId="2" borderId="45"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0" fontId="9" fillId="0" borderId="41"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wrapText="1"/>
      <protection locked="0"/>
    </xf>
    <xf numFmtId="0" fontId="8" fillId="0" borderId="36" xfId="0" applyFont="1" applyFill="1" applyBorder="1" applyAlignment="1" applyProtection="1">
      <alignment horizontal="left" vertical="center" wrapText="1"/>
      <protection locked="0"/>
    </xf>
    <xf numFmtId="0" fontId="8" fillId="0" borderId="41" xfId="0" applyFont="1" applyFill="1" applyBorder="1" applyAlignment="1" applyProtection="1">
      <alignment horizontal="left" vertical="center" wrapText="1"/>
      <protection locked="0"/>
    </xf>
    <xf numFmtId="0" fontId="8" fillId="0" borderId="45"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9" fillId="0" borderId="26" xfId="0" applyFont="1" applyFill="1" applyBorder="1" applyAlignment="1" applyProtection="1">
      <alignment horizontal="center" vertical="center" wrapText="1"/>
    </xf>
    <xf numFmtId="0" fontId="16" fillId="0" borderId="0" xfId="0" applyFont="1" applyAlignment="1" applyProtection="1">
      <alignment horizontal="left" vertical="center" wrapText="1"/>
    </xf>
    <xf numFmtId="0" fontId="8" fillId="0" borderId="48" xfId="0" applyFont="1" applyBorder="1" applyAlignment="1" applyProtection="1">
      <alignment horizontal="left" vertical="top" wrapText="1"/>
    </xf>
    <xf numFmtId="0" fontId="8" fillId="0" borderId="49" xfId="0" applyFont="1" applyBorder="1" applyAlignment="1" applyProtection="1">
      <alignment horizontal="left" vertical="top" wrapText="1"/>
    </xf>
    <xf numFmtId="0" fontId="8" fillId="0" borderId="1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5"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14" fontId="31" fillId="0" borderId="4" xfId="0" applyNumberFormat="1" applyFont="1" applyBorder="1" applyAlignment="1" applyProtection="1">
      <alignment horizontal="center" vertical="center" shrinkToFit="1"/>
    </xf>
    <xf numFmtId="14" fontId="31" fillId="0" borderId="5" xfId="0" applyNumberFormat="1" applyFont="1" applyBorder="1" applyAlignment="1" applyProtection="1">
      <alignment horizontal="center" vertical="center" shrinkToFit="1"/>
    </xf>
    <xf numFmtId="0" fontId="31" fillId="0" borderId="5" xfId="0" applyFont="1" applyBorder="1" applyAlignment="1" applyProtection="1">
      <alignment vertical="center" wrapText="1"/>
    </xf>
    <xf numFmtId="0" fontId="31" fillId="0" borderId="20" xfId="0" applyFont="1" applyBorder="1" applyAlignment="1" applyProtection="1">
      <alignment vertical="center" wrapText="1"/>
    </xf>
    <xf numFmtId="0" fontId="31" fillId="0" borderId="5" xfId="0" applyFont="1" applyBorder="1" applyAlignment="1" applyProtection="1">
      <alignment vertical="center" shrinkToFit="1"/>
    </xf>
    <xf numFmtId="0" fontId="31" fillId="0" borderId="6" xfId="0" applyFont="1" applyBorder="1" applyAlignment="1" applyProtection="1">
      <alignment vertical="center" shrinkToFit="1"/>
    </xf>
    <xf numFmtId="0" fontId="31" fillId="0" borderId="17" xfId="0" applyFont="1" applyBorder="1" applyAlignment="1" applyProtection="1">
      <alignment vertical="center" wrapText="1"/>
    </xf>
    <xf numFmtId="0" fontId="31" fillId="0" borderId="6" xfId="0" applyFont="1" applyBorder="1" applyAlignment="1" applyProtection="1">
      <alignment vertical="center" wrapText="1"/>
    </xf>
    <xf numFmtId="176" fontId="12" fillId="0" borderId="58" xfId="0" applyNumberFormat="1" applyFont="1" applyFill="1" applyBorder="1" applyAlignment="1" applyProtection="1">
      <alignment horizontal="right" vertical="center" wrapText="1"/>
      <protection locked="0"/>
    </xf>
    <xf numFmtId="0" fontId="8" fillId="0" borderId="23" xfId="0" applyFont="1" applyFill="1" applyBorder="1" applyAlignment="1" applyProtection="1">
      <alignment horizontal="left" vertical="center" wrapText="1"/>
      <protection locked="0"/>
    </xf>
    <xf numFmtId="0" fontId="8" fillId="0" borderId="24" xfId="0" applyFont="1" applyFill="1" applyBorder="1" applyAlignment="1" applyProtection="1">
      <alignment horizontal="left" vertical="center" wrapText="1"/>
      <protection locked="0"/>
    </xf>
    <xf numFmtId="181" fontId="8" fillId="0" borderId="47" xfId="0" applyNumberFormat="1" applyFont="1" applyFill="1" applyBorder="1" applyAlignment="1" applyProtection="1">
      <alignment horizontal="left" vertical="center" shrinkToFit="1"/>
      <protection locked="0"/>
    </xf>
    <xf numFmtId="181" fontId="8" fillId="0" borderId="27" xfId="0" applyNumberFormat="1" applyFont="1" applyFill="1" applyBorder="1" applyAlignment="1" applyProtection="1">
      <alignment horizontal="left" vertical="center" shrinkToFit="1"/>
      <protection locked="0"/>
    </xf>
    <xf numFmtId="0" fontId="8" fillId="2" borderId="33" xfId="0" applyFont="1" applyFill="1" applyBorder="1" applyAlignment="1" applyProtection="1">
      <alignment horizontal="left" vertical="center" wrapText="1"/>
      <protection locked="0"/>
    </xf>
    <xf numFmtId="0" fontId="8" fillId="2" borderId="32"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8" fillId="0" borderId="10" xfId="0" applyFont="1" applyFill="1" applyBorder="1" applyAlignment="1" applyProtection="1">
      <alignment horizontal="left" vertical="center"/>
    </xf>
    <xf numFmtId="0" fontId="8" fillId="0" borderId="22" xfId="0" applyFont="1" applyFill="1" applyBorder="1" applyAlignment="1" applyProtection="1">
      <alignment horizontal="left" vertical="center"/>
    </xf>
    <xf numFmtId="0" fontId="8" fillId="0" borderId="5"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18" fillId="0" borderId="0" xfId="0" applyFont="1" applyFill="1" applyAlignment="1" applyProtection="1">
      <alignment horizontal="left" vertical="center" wrapText="1"/>
    </xf>
    <xf numFmtId="0" fontId="11" fillId="0" borderId="68" xfId="0" applyFont="1" applyBorder="1" applyAlignment="1" applyProtection="1">
      <alignment horizontal="left" vertical="center" wrapText="1" indent="1"/>
    </xf>
    <xf numFmtId="0" fontId="11" fillId="0" borderId="42" xfId="0" applyFont="1" applyBorder="1" applyAlignment="1" applyProtection="1">
      <alignment horizontal="left" vertical="center" wrapText="1" indent="1"/>
    </xf>
    <xf numFmtId="0" fontId="13" fillId="0" borderId="68" xfId="0" applyFont="1" applyFill="1" applyBorder="1" applyAlignment="1" applyProtection="1">
      <alignment horizontal="center" vertical="center" wrapText="1"/>
    </xf>
    <xf numFmtId="0" fontId="13" fillId="0" borderId="42" xfId="0" applyFont="1" applyFill="1" applyBorder="1" applyAlignment="1" applyProtection="1">
      <alignment horizontal="center" vertical="center" wrapText="1"/>
    </xf>
    <xf numFmtId="0" fontId="11" fillId="0" borderId="66"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67" xfId="0" applyFont="1" applyFill="1" applyBorder="1" applyAlignment="1" applyProtection="1">
      <alignment horizontal="left" vertical="top" wrapText="1"/>
    </xf>
    <xf numFmtId="0" fontId="8" fillId="0" borderId="0" xfId="0" applyFont="1" applyFill="1" applyAlignment="1" applyProtection="1">
      <alignment horizontal="left" vertical="center" wrapText="1"/>
    </xf>
    <xf numFmtId="0" fontId="6"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8" xfId="0" applyFont="1" applyBorder="1" applyAlignment="1" applyProtection="1">
      <alignment horizontal="center" vertical="center" wrapText="1"/>
    </xf>
    <xf numFmtId="0" fontId="8" fillId="0" borderId="59" xfId="0" applyFont="1" applyBorder="1" applyAlignment="1" applyProtection="1">
      <alignment horizontal="center" vertical="center" wrapText="1"/>
    </xf>
    <xf numFmtId="0" fontId="8" fillId="0" borderId="60" xfId="0" applyFont="1" applyBorder="1" applyAlignment="1" applyProtection="1">
      <alignment horizontal="center" vertical="center" wrapText="1"/>
    </xf>
    <xf numFmtId="0" fontId="8" fillId="0" borderId="41" xfId="0" applyFont="1" applyFill="1" applyBorder="1" applyAlignment="1" applyProtection="1">
      <alignment horizontal="right" vertical="center" shrinkToFit="1"/>
    </xf>
    <xf numFmtId="0" fontId="8" fillId="0" borderId="40" xfId="0" applyFont="1" applyFill="1" applyBorder="1" applyAlignment="1" applyProtection="1">
      <alignment horizontal="right" vertical="center" shrinkToFit="1"/>
    </xf>
    <xf numFmtId="0" fontId="8" fillId="0" borderId="36" xfId="0" applyFont="1" applyFill="1" applyBorder="1" applyAlignment="1" applyProtection="1">
      <alignment horizontal="left" vertical="center" shrinkToFit="1"/>
    </xf>
    <xf numFmtId="0" fontId="8" fillId="0" borderId="41" xfId="0" applyFont="1" applyFill="1" applyBorder="1" applyAlignment="1" applyProtection="1">
      <alignment horizontal="left" vertical="center" shrinkToFit="1"/>
    </xf>
    <xf numFmtId="0" fontId="8" fillId="0" borderId="61" xfId="0" applyFont="1" applyFill="1" applyBorder="1" applyAlignment="1" applyProtection="1">
      <alignment horizontal="left" vertical="center" shrinkToFit="1"/>
    </xf>
    <xf numFmtId="0" fontId="8" fillId="3" borderId="53" xfId="0" applyFont="1" applyFill="1" applyBorder="1" applyAlignment="1" applyProtection="1">
      <alignment horizontal="center" vertical="center" shrinkToFit="1"/>
    </xf>
    <xf numFmtId="0" fontId="8" fillId="3" borderId="54" xfId="0" applyFont="1" applyFill="1" applyBorder="1" applyAlignment="1" applyProtection="1">
      <alignment horizontal="center" vertical="center" shrinkToFit="1"/>
    </xf>
    <xf numFmtId="14" fontId="16" fillId="4" borderId="56" xfId="0" applyNumberFormat="1" applyFont="1" applyFill="1" applyBorder="1" applyAlignment="1" applyProtection="1">
      <alignment horizontal="center" vertical="center" wrapText="1"/>
    </xf>
    <xf numFmtId="14" fontId="16" fillId="4" borderId="49" xfId="0" applyNumberFormat="1" applyFont="1" applyFill="1" applyBorder="1" applyAlignment="1" applyProtection="1">
      <alignment horizontal="center" vertical="center" wrapText="1"/>
    </xf>
    <xf numFmtId="14" fontId="16" fillId="4" borderId="52" xfId="0" applyNumberFormat="1"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11" fillId="0" borderId="69" xfId="0" applyFont="1" applyFill="1" applyBorder="1" applyAlignment="1" applyProtection="1">
      <alignment horizontal="left" vertical="top" shrinkToFit="1"/>
    </xf>
    <xf numFmtId="0" fontId="11" fillId="0" borderId="70" xfId="0" applyFont="1" applyFill="1" applyBorder="1" applyAlignment="1" applyProtection="1">
      <alignment horizontal="left" vertical="top" shrinkToFit="1"/>
    </xf>
    <xf numFmtId="0" fontId="11" fillId="0" borderId="71" xfId="0" applyFont="1" applyFill="1" applyBorder="1" applyAlignment="1" applyProtection="1">
      <alignment horizontal="left" vertical="top" shrinkToFit="1"/>
    </xf>
    <xf numFmtId="0" fontId="8" fillId="0" borderId="27" xfId="0" applyFont="1" applyFill="1" applyBorder="1" applyAlignment="1" applyProtection="1">
      <alignment horizontal="center" vertical="center" wrapText="1"/>
    </xf>
    <xf numFmtId="0" fontId="8" fillId="0" borderId="17" xfId="0" applyFont="1" applyFill="1" applyBorder="1" applyAlignment="1" applyProtection="1">
      <alignment horizontal="left" vertical="center" wrapText="1" indent="1"/>
      <protection locked="0"/>
    </xf>
    <xf numFmtId="0" fontId="8" fillId="0" borderId="5" xfId="0" applyFont="1" applyFill="1" applyBorder="1" applyAlignment="1" applyProtection="1">
      <alignment horizontal="left" vertical="center" wrapText="1" indent="1"/>
      <protection locked="0"/>
    </xf>
    <xf numFmtId="0" fontId="9" fillId="0" borderId="33" xfId="0" applyFont="1" applyFill="1" applyBorder="1" applyAlignment="1" applyProtection="1">
      <alignment horizontal="center" vertical="center" wrapText="1"/>
    </xf>
    <xf numFmtId="0" fontId="9" fillId="0" borderId="47" xfId="0" applyFont="1" applyFill="1" applyBorder="1" applyAlignment="1" applyProtection="1">
      <alignment horizontal="center" vertical="center" wrapText="1"/>
    </xf>
    <xf numFmtId="0" fontId="9" fillId="0" borderId="25" xfId="0" applyFont="1" applyFill="1" applyBorder="1" applyAlignment="1" applyProtection="1">
      <alignment horizontal="center" vertical="top"/>
    </xf>
    <xf numFmtId="0" fontId="9" fillId="0" borderId="27" xfId="0" applyFont="1" applyFill="1" applyBorder="1" applyAlignment="1" applyProtection="1">
      <alignment horizontal="center" vertical="top"/>
    </xf>
    <xf numFmtId="0" fontId="9" fillId="0" borderId="26" xfId="0" applyFont="1" applyFill="1" applyBorder="1" applyAlignment="1" applyProtection="1">
      <alignment horizontal="center" vertical="top"/>
    </xf>
    <xf numFmtId="0" fontId="8" fillId="0" borderId="5"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20" xfId="0" applyFont="1" applyFill="1" applyBorder="1" applyAlignment="1" applyProtection="1">
      <alignment horizontal="left" vertical="center" wrapText="1" indent="1"/>
      <protection locked="0"/>
    </xf>
    <xf numFmtId="0" fontId="8" fillId="0" borderId="31" xfId="0" applyFont="1" applyFill="1" applyBorder="1" applyAlignment="1" applyProtection="1">
      <alignment horizontal="left" vertical="center" wrapText="1" indent="1"/>
      <protection locked="0"/>
    </xf>
    <xf numFmtId="0" fontId="8" fillId="0" borderId="21" xfId="0" applyFont="1" applyFill="1" applyBorder="1" applyAlignment="1" applyProtection="1">
      <alignment horizontal="left" vertical="center" wrapText="1" indent="1"/>
      <protection locked="0"/>
    </xf>
    <xf numFmtId="0" fontId="6" fillId="0" borderId="0" xfId="0" applyFont="1" applyAlignment="1" applyProtection="1">
      <alignment horizontal="left" vertical="center" wrapText="1"/>
    </xf>
    <xf numFmtId="0" fontId="8" fillId="0" borderId="1"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3"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3" fillId="0" borderId="0" xfId="0" applyFont="1" applyAlignment="1" applyProtection="1">
      <alignment horizontal="center" vertical="center" shrinkToFit="1"/>
    </xf>
    <xf numFmtId="0" fontId="29" fillId="0" borderId="0" xfId="0" applyFont="1" applyAlignment="1">
      <alignment horizontal="left" vertical="center" wrapText="1"/>
    </xf>
    <xf numFmtId="0" fontId="29" fillId="0" borderId="0" xfId="0" applyFont="1" applyAlignment="1">
      <alignment horizontal="left" vertical="center"/>
    </xf>
    <xf numFmtId="0" fontId="0" fillId="0" borderId="20" xfId="0" applyBorder="1" applyAlignment="1">
      <alignment horizontal="center" vertical="center"/>
    </xf>
    <xf numFmtId="0" fontId="0" fillId="0" borderId="36"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cellXfs>
  <cellStyles count="2">
    <cellStyle name="ハイパーリンク" xfId="1" builtinId="8"/>
    <cellStyle name="標準" xfId="0" builtinId="0"/>
  </cellStyles>
  <dxfs count="15">
    <dxf>
      <fill>
        <patternFill>
          <bgColor rgb="FFFF99FF"/>
        </patternFill>
      </fill>
    </dxf>
    <dxf>
      <fill>
        <patternFill>
          <bgColor rgb="FFFF99FF"/>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vid19-kansentaisaku@pref.tottor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C51"/>
  <sheetViews>
    <sheetView tabSelected="1" zoomScaleNormal="100" zoomScaleSheetLayoutView="90" workbookViewId="0">
      <selection activeCell="C12" sqref="C12:F12"/>
    </sheetView>
  </sheetViews>
  <sheetFormatPr defaultColWidth="10.58203125" defaultRowHeight="20.149999999999999" customHeight="1" x14ac:dyDescent="0.55000000000000004"/>
  <cols>
    <col min="1" max="15" width="5.58203125" style="7" customWidth="1"/>
    <col min="16" max="16" width="15.58203125" style="7" customWidth="1"/>
    <col min="17" max="17" width="4.58203125" style="6" customWidth="1"/>
    <col min="18" max="18" width="14.25" style="6" customWidth="1"/>
    <col min="19" max="16384" width="10.58203125" style="7"/>
  </cols>
  <sheetData>
    <row r="1" spans="1:21" ht="30" customHeight="1" thickBot="1" x14ac:dyDescent="0.6">
      <c r="A1" s="315" t="s">
        <v>255</v>
      </c>
      <c r="B1" s="316"/>
      <c r="C1" s="316"/>
      <c r="D1" s="316"/>
      <c r="E1" s="316"/>
      <c r="F1" s="316"/>
      <c r="G1" s="316"/>
      <c r="H1" s="316"/>
      <c r="I1" s="316"/>
      <c r="J1" s="316"/>
      <c r="K1" s="316"/>
      <c r="L1" s="316"/>
      <c r="M1" s="316"/>
      <c r="N1" s="316"/>
      <c r="O1" s="316"/>
      <c r="P1" s="317"/>
    </row>
    <row r="2" spans="1:21" ht="10" customHeight="1" x14ac:dyDescent="0.55000000000000004">
      <c r="A2" s="8"/>
      <c r="B2" s="8"/>
      <c r="C2" s="8"/>
      <c r="D2" s="8"/>
      <c r="E2" s="8"/>
      <c r="F2" s="8"/>
      <c r="G2" s="8"/>
      <c r="H2" s="8"/>
      <c r="I2" s="8"/>
      <c r="J2" s="8"/>
      <c r="K2" s="8"/>
      <c r="L2" s="8"/>
      <c r="M2" s="8"/>
      <c r="N2" s="8"/>
      <c r="O2" s="8"/>
      <c r="P2" s="8"/>
    </row>
    <row r="3" spans="1:21" ht="24" customHeight="1" x14ac:dyDescent="0.55000000000000004">
      <c r="A3" s="275" t="s">
        <v>228</v>
      </c>
      <c r="B3" s="275"/>
      <c r="C3" s="275"/>
      <c r="D3" s="275"/>
      <c r="E3" s="9" t="s">
        <v>98</v>
      </c>
      <c r="F3" s="10"/>
      <c r="G3" s="11"/>
      <c r="H3" s="11"/>
      <c r="I3" s="11"/>
      <c r="J3" s="11"/>
      <c r="K3" s="12"/>
      <c r="L3" s="12"/>
      <c r="M3" s="12"/>
      <c r="N3" s="12"/>
      <c r="O3" s="12"/>
      <c r="P3" s="12"/>
    </row>
    <row r="4" spans="1:21" ht="20.149999999999999" customHeight="1" x14ac:dyDescent="0.55000000000000004">
      <c r="A4" s="275" t="s">
        <v>82</v>
      </c>
      <c r="B4" s="275"/>
      <c r="C4" s="275"/>
      <c r="D4" s="275"/>
      <c r="E4" s="275"/>
      <c r="F4" s="275"/>
      <c r="G4" s="275"/>
      <c r="H4" s="275"/>
      <c r="I4" s="275"/>
      <c r="J4" s="275"/>
      <c r="K4" s="275"/>
      <c r="P4" s="13"/>
      <c r="Q4" s="14"/>
    </row>
    <row r="5" spans="1:21" ht="21" customHeight="1" x14ac:dyDescent="0.55000000000000004">
      <c r="H5" s="183" t="str">
        <f>IF(S44="","提出年月日：","施設からの提出年月日：")</f>
        <v>提出年月日：</v>
      </c>
      <c r="I5" s="183"/>
      <c r="J5" s="183"/>
      <c r="K5" s="183"/>
      <c r="L5" s="183"/>
      <c r="M5" s="183"/>
      <c r="N5" s="183"/>
      <c r="O5" s="290"/>
      <c r="P5" s="290"/>
      <c r="R5" s="181" t="s">
        <v>226</v>
      </c>
      <c r="S5" s="181"/>
      <c r="T5" s="181"/>
    </row>
    <row r="6" spans="1:21" ht="9.75" customHeight="1" x14ac:dyDescent="0.55000000000000004">
      <c r="A6" s="182" t="str">
        <f>IF(S44="","",CONCATENATE("コロナ本部報告日",YEAR(S44),"/",MONTH(S44),"/",DAY(S44)))</f>
        <v/>
      </c>
      <c r="B6" s="182"/>
      <c r="C6" s="182"/>
      <c r="D6" s="182"/>
      <c r="E6" s="182"/>
      <c r="F6" s="182"/>
      <c r="G6" s="182"/>
      <c r="H6" s="182"/>
      <c r="I6" s="182"/>
      <c r="J6" s="182"/>
      <c r="K6" s="182"/>
      <c r="L6" s="182"/>
      <c r="M6" s="182"/>
      <c r="N6" s="182"/>
      <c r="O6" s="182"/>
      <c r="P6" s="182"/>
    </row>
    <row r="7" spans="1:21" ht="15" customHeight="1" thickBot="1" x14ac:dyDescent="0.6">
      <c r="A7" s="347" t="s">
        <v>230</v>
      </c>
      <c r="B7" s="347"/>
      <c r="C7" s="347"/>
      <c r="D7" s="347"/>
      <c r="E7" s="347"/>
      <c r="F7" s="347"/>
      <c r="G7" s="347"/>
      <c r="H7" s="347"/>
      <c r="I7" s="347"/>
      <c r="J7" s="347"/>
      <c r="K7" s="347"/>
      <c r="L7" s="347"/>
      <c r="M7" s="347"/>
      <c r="N7" s="347"/>
      <c r="O7" s="347"/>
      <c r="P7" s="347"/>
      <c r="R7" s="67" t="s">
        <v>183</v>
      </c>
    </row>
    <row r="8" spans="1:21" s="11" customFormat="1" ht="36" customHeight="1" x14ac:dyDescent="0.55000000000000004">
      <c r="A8" s="298" t="s">
        <v>144</v>
      </c>
      <c r="B8" s="299"/>
      <c r="C8" s="333"/>
      <c r="D8" s="334"/>
      <c r="E8" s="334"/>
      <c r="F8" s="334"/>
      <c r="G8" s="334"/>
      <c r="H8" s="334"/>
      <c r="I8" s="334"/>
      <c r="J8" s="334"/>
      <c r="K8" s="253" t="s">
        <v>143</v>
      </c>
      <c r="L8" s="253"/>
      <c r="M8" s="253"/>
      <c r="N8" s="344"/>
      <c r="O8" s="345"/>
      <c r="P8" s="346"/>
      <c r="Q8" s="15"/>
      <c r="R8" s="99" t="s">
        <v>229</v>
      </c>
      <c r="S8" s="66"/>
      <c r="T8" s="66"/>
      <c r="U8" s="66"/>
    </row>
    <row r="9" spans="1:21" s="11" customFormat="1" ht="20.149999999999999" customHeight="1" x14ac:dyDescent="0.55000000000000004">
      <c r="A9" s="229" t="s">
        <v>123</v>
      </c>
      <c r="B9" s="230"/>
      <c r="C9" s="232"/>
      <c r="D9" s="233"/>
      <c r="E9" s="233"/>
      <c r="F9" s="233"/>
      <c r="G9" s="233"/>
      <c r="H9" s="233"/>
      <c r="I9" s="233"/>
      <c r="J9" s="233"/>
      <c r="K9" s="233"/>
      <c r="L9" s="233"/>
      <c r="M9" s="233"/>
      <c r="N9" s="233"/>
      <c r="O9" s="233"/>
      <c r="P9" s="234"/>
      <c r="Q9" s="15"/>
      <c r="R9" s="66" t="str">
        <f>IF(OR(C8="",C9="",E10="",J10="",L11="",C12="",N12="",E14="",J14="",B29="",D29="",E29="",F29="",H29="",J29=""),"エラー = ※必須項目の記載がありません。",IF(SUM(F25,J25,N25)=SUM(N24),"","エラー = 陽性者数の計と報告時点の状況の計が一致していません。"))</f>
        <v>エラー = ※必須項目の記載がありません。</v>
      </c>
    </row>
    <row r="10" spans="1:21" s="11" customFormat="1" ht="20.149999999999999" customHeight="1" x14ac:dyDescent="0.55000000000000004">
      <c r="A10" s="229" t="s">
        <v>1</v>
      </c>
      <c r="B10" s="230"/>
      <c r="C10" s="261" t="s">
        <v>134</v>
      </c>
      <c r="D10" s="260"/>
      <c r="E10" s="262"/>
      <c r="F10" s="263"/>
      <c r="G10" s="259" t="s">
        <v>231</v>
      </c>
      <c r="H10" s="261"/>
      <c r="I10" s="260"/>
      <c r="J10" s="264"/>
      <c r="K10" s="265"/>
      <c r="L10" s="265"/>
      <c r="M10" s="265"/>
      <c r="N10" s="265"/>
      <c r="O10" s="265"/>
      <c r="P10" s="266"/>
      <c r="Q10" s="15"/>
    </row>
    <row r="11" spans="1:21" s="11" customFormat="1" ht="20.149999999999999" customHeight="1" x14ac:dyDescent="0.55000000000000004">
      <c r="A11" s="229" t="s">
        <v>2</v>
      </c>
      <c r="B11" s="230"/>
      <c r="C11" s="254" t="s">
        <v>124</v>
      </c>
      <c r="D11" s="255"/>
      <c r="E11" s="233"/>
      <c r="F11" s="233"/>
      <c r="G11" s="233"/>
      <c r="H11" s="233"/>
      <c r="I11" s="233"/>
      <c r="J11" s="237" t="s">
        <v>0</v>
      </c>
      <c r="K11" s="237"/>
      <c r="L11" s="256"/>
      <c r="M11" s="257"/>
      <c r="N11" s="257"/>
      <c r="O11" s="257"/>
      <c r="P11" s="258"/>
      <c r="Q11" s="15"/>
    </row>
    <row r="12" spans="1:21" s="11" customFormat="1" ht="36" customHeight="1" thickBot="1" x14ac:dyDescent="0.6">
      <c r="A12" s="273" t="s">
        <v>182</v>
      </c>
      <c r="B12" s="274"/>
      <c r="C12" s="293"/>
      <c r="D12" s="294"/>
      <c r="E12" s="294"/>
      <c r="F12" s="294"/>
      <c r="G12" s="332" t="s">
        <v>125</v>
      </c>
      <c r="H12" s="332"/>
      <c r="I12" s="235"/>
      <c r="J12" s="235"/>
      <c r="K12" s="235"/>
      <c r="L12" s="335" t="s">
        <v>135</v>
      </c>
      <c r="M12" s="336"/>
      <c r="N12" s="295"/>
      <c r="O12" s="296"/>
      <c r="P12" s="297"/>
      <c r="Q12" s="15"/>
      <c r="R12" s="20"/>
      <c r="S12" s="25"/>
      <c r="T12" s="25"/>
    </row>
    <row r="13" spans="1:21" s="20" customFormat="1" ht="5.15" customHeight="1" thickBot="1" x14ac:dyDescent="0.6">
      <c r="A13" s="16"/>
      <c r="B13" s="16"/>
      <c r="C13" s="17"/>
      <c r="D13" s="17"/>
      <c r="E13" s="17"/>
      <c r="F13" s="17"/>
      <c r="G13" s="18"/>
      <c r="H13" s="18"/>
      <c r="I13" s="19"/>
      <c r="J13" s="19"/>
      <c r="K13" s="19"/>
      <c r="L13" s="18"/>
      <c r="M13" s="18"/>
      <c r="N13" s="18"/>
      <c r="O13" s="18"/>
      <c r="P13" s="18"/>
    </row>
    <row r="14" spans="1:21" s="11" customFormat="1" ht="20.149999999999999" customHeight="1" x14ac:dyDescent="0.55000000000000004">
      <c r="A14" s="267" t="s">
        <v>130</v>
      </c>
      <c r="B14" s="268"/>
      <c r="C14" s="252" t="s">
        <v>157</v>
      </c>
      <c r="D14" s="253"/>
      <c r="E14" s="280"/>
      <c r="F14" s="280"/>
      <c r="G14" s="280"/>
      <c r="H14" s="280"/>
      <c r="I14" s="53" t="s">
        <v>131</v>
      </c>
      <c r="J14" s="280"/>
      <c r="K14" s="280"/>
      <c r="L14" s="280"/>
      <c r="M14" s="280"/>
      <c r="N14" s="280"/>
      <c r="O14" s="280"/>
      <c r="P14" s="281"/>
      <c r="Q14" s="15"/>
      <c r="R14" s="313"/>
      <c r="S14" s="314"/>
      <c r="T14" s="25"/>
    </row>
    <row r="15" spans="1:21" s="11" customFormat="1" ht="36" customHeight="1" x14ac:dyDescent="0.55000000000000004">
      <c r="A15" s="269"/>
      <c r="B15" s="270"/>
      <c r="C15" s="236" t="s">
        <v>156</v>
      </c>
      <c r="D15" s="231"/>
      <c r="E15" s="231"/>
      <c r="F15" s="5"/>
      <c r="G15" s="21" t="s">
        <v>3</v>
      </c>
      <c r="H15" s="231" t="s">
        <v>155</v>
      </c>
      <c r="I15" s="231"/>
      <c r="J15" s="5"/>
      <c r="K15" s="54" t="s">
        <v>3</v>
      </c>
      <c r="L15" s="259" t="s">
        <v>4</v>
      </c>
      <c r="M15" s="260"/>
      <c r="N15" s="5"/>
      <c r="O15" s="22" t="s">
        <v>3</v>
      </c>
      <c r="P15" s="23"/>
      <c r="Q15" s="15"/>
      <c r="R15" s="101"/>
      <c r="S15" s="102"/>
      <c r="T15" s="25"/>
    </row>
    <row r="16" spans="1:21" s="11" customFormat="1" ht="20.149999999999999" customHeight="1" x14ac:dyDescent="0.55000000000000004">
      <c r="A16" s="269"/>
      <c r="B16" s="270"/>
      <c r="C16" s="236" t="s">
        <v>5</v>
      </c>
      <c r="D16" s="231"/>
      <c r="E16" s="231"/>
      <c r="F16" s="231"/>
      <c r="G16" s="348"/>
      <c r="H16" s="348"/>
      <c r="I16" s="348"/>
      <c r="J16" s="348"/>
      <c r="K16" s="348"/>
      <c r="L16" s="348"/>
      <c r="M16" s="348"/>
      <c r="N16" s="348"/>
      <c r="O16" s="348"/>
      <c r="P16" s="349"/>
      <c r="Q16" s="15"/>
      <c r="R16" s="103"/>
      <c r="S16" s="102"/>
      <c r="T16" s="25"/>
    </row>
    <row r="17" spans="1:21" s="11" customFormat="1" ht="20.149999999999999" customHeight="1" thickBot="1" x14ac:dyDescent="0.6">
      <c r="A17" s="271"/>
      <c r="B17" s="272"/>
      <c r="C17" s="278" t="s">
        <v>6</v>
      </c>
      <c r="D17" s="279"/>
      <c r="E17" s="279"/>
      <c r="F17" s="279"/>
      <c r="G17" s="350"/>
      <c r="H17" s="350"/>
      <c r="I17" s="350"/>
      <c r="J17" s="350"/>
      <c r="K17" s="350"/>
      <c r="L17" s="350"/>
      <c r="M17" s="350"/>
      <c r="N17" s="350"/>
      <c r="O17" s="350"/>
      <c r="P17" s="351"/>
      <c r="Q17" s="15"/>
      <c r="R17" s="25"/>
      <c r="S17" s="25"/>
      <c r="T17" s="25"/>
    </row>
    <row r="18" spans="1:21" s="25" customFormat="1" ht="5.15" customHeight="1" thickBot="1" x14ac:dyDescent="0.6">
      <c r="A18" s="18"/>
      <c r="B18" s="18"/>
      <c r="C18" s="18"/>
      <c r="D18" s="18"/>
      <c r="E18" s="18"/>
      <c r="F18" s="18"/>
      <c r="G18" s="24"/>
      <c r="H18" s="24"/>
      <c r="I18" s="24"/>
      <c r="J18" s="24"/>
      <c r="K18" s="24"/>
      <c r="L18" s="24"/>
      <c r="M18" s="24"/>
      <c r="N18" s="24"/>
      <c r="O18" s="24"/>
      <c r="P18" s="24"/>
      <c r="Q18" s="20"/>
      <c r="R18" s="20"/>
    </row>
    <row r="19" spans="1:21" ht="20.149999999999999" customHeight="1" x14ac:dyDescent="0.55000000000000004">
      <c r="A19" s="267" t="s">
        <v>227</v>
      </c>
      <c r="B19" s="340"/>
      <c r="C19" s="268"/>
      <c r="D19" s="55"/>
      <c r="E19" s="302" t="s">
        <v>127</v>
      </c>
      <c r="F19" s="302"/>
      <c r="G19" s="302"/>
      <c r="H19" s="302"/>
      <c r="I19" s="302"/>
      <c r="J19" s="302"/>
      <c r="K19" s="302"/>
      <c r="L19" s="302"/>
      <c r="M19" s="302"/>
      <c r="N19" s="302"/>
      <c r="O19" s="302"/>
      <c r="P19" s="303"/>
      <c r="U19" s="26"/>
    </row>
    <row r="20" spans="1:21" ht="20.149999999999999" customHeight="1" x14ac:dyDescent="0.55000000000000004">
      <c r="A20" s="341"/>
      <c r="B20" s="342"/>
      <c r="C20" s="343"/>
      <c r="D20" s="4"/>
      <c r="E20" s="320" t="s">
        <v>158</v>
      </c>
      <c r="F20" s="321"/>
      <c r="G20" s="321"/>
      <c r="H20" s="321"/>
      <c r="I20" s="322"/>
      <c r="J20" s="318" t="s">
        <v>159</v>
      </c>
      <c r="K20" s="318"/>
      <c r="L20" s="318"/>
      <c r="M20" s="319"/>
      <c r="N20" s="264"/>
      <c r="O20" s="265"/>
      <c r="P20" s="266"/>
    </row>
    <row r="21" spans="1:21" ht="20.149999999999999" customHeight="1" thickBot="1" x14ac:dyDescent="0.6">
      <c r="A21" s="337" t="s">
        <v>126</v>
      </c>
      <c r="B21" s="338"/>
      <c r="C21" s="339"/>
      <c r="D21" s="56"/>
      <c r="E21" s="300" t="s">
        <v>128</v>
      </c>
      <c r="F21" s="300"/>
      <c r="G21" s="300"/>
      <c r="H21" s="301"/>
      <c r="I21" s="95"/>
      <c r="J21" s="291" t="s">
        <v>129</v>
      </c>
      <c r="K21" s="291"/>
      <c r="L21" s="291"/>
      <c r="M21" s="291"/>
      <c r="N21" s="291"/>
      <c r="O21" s="291"/>
      <c r="P21" s="292"/>
    </row>
    <row r="22" spans="1:21" ht="5.15" customHeight="1" thickBot="1" x14ac:dyDescent="0.6">
      <c r="A22" s="27"/>
      <c r="B22" s="27"/>
      <c r="C22" s="27"/>
      <c r="D22" s="8"/>
      <c r="E22" s="28"/>
      <c r="F22" s="28"/>
      <c r="G22" s="28"/>
      <c r="H22" s="28"/>
      <c r="I22" s="28"/>
      <c r="J22" s="8"/>
      <c r="K22" s="8"/>
      <c r="L22" s="8"/>
      <c r="M22" s="8"/>
      <c r="N22" s="192"/>
      <c r="O22" s="192"/>
      <c r="P22" s="192"/>
    </row>
    <row r="23" spans="1:21" ht="20.149999999999999" customHeight="1" thickBot="1" x14ac:dyDescent="0.6">
      <c r="A23" s="243" t="s">
        <v>232</v>
      </c>
      <c r="B23" s="244"/>
      <c r="C23" s="245"/>
      <c r="D23" s="240" t="s">
        <v>138</v>
      </c>
      <c r="E23" s="241"/>
      <c r="F23" s="242"/>
      <c r="G23" s="325" t="str">
        <f>IF(COUNT(B29:C43)=0,"",MIN(B29:C43))</f>
        <v/>
      </c>
      <c r="H23" s="326"/>
      <c r="I23" s="326"/>
      <c r="J23" s="326"/>
      <c r="K23" s="29" t="s">
        <v>139</v>
      </c>
      <c r="L23" s="326" t="str">
        <f>IF(COUNT(B29:C43)=0,"",MAX(B29:C43))</f>
        <v/>
      </c>
      <c r="M23" s="326"/>
      <c r="N23" s="326"/>
      <c r="O23" s="327"/>
      <c r="P23" s="329"/>
    </row>
    <row r="24" spans="1:21" ht="20.149999999999999" customHeight="1" thickBot="1" x14ac:dyDescent="0.6">
      <c r="A24" s="246"/>
      <c r="B24" s="247"/>
      <c r="C24" s="248"/>
      <c r="D24" s="30" t="s">
        <v>7</v>
      </c>
      <c r="E24" s="31" t="str">
        <f>IF(COUNTA(F29:G43)=0,"",COUNTIF($F$29:$G$43,D24))</f>
        <v/>
      </c>
      <c r="F24" s="32" t="s">
        <v>3</v>
      </c>
      <c r="G24" s="33" t="s">
        <v>8</v>
      </c>
      <c r="H24" s="34" t="str">
        <f>IF(COUNTA(F29:G43)=0,"",COUNTIF($F$29:$G$43,G24))</f>
        <v/>
      </c>
      <c r="I24" s="35" t="s">
        <v>3</v>
      </c>
      <c r="J24" s="33" t="s">
        <v>170</v>
      </c>
      <c r="K24" s="36" t="str">
        <f>IF(COUNTA(F29:G43)=0,"",COUNTIF($F$29:$G$43,J24))</f>
        <v/>
      </c>
      <c r="L24" s="35" t="s">
        <v>3</v>
      </c>
      <c r="M24" s="37" t="s">
        <v>120</v>
      </c>
      <c r="N24" s="38" t="str">
        <f>IF(COUNTA(F29:G43)=0,"",SUM(E24,H24,K24))</f>
        <v/>
      </c>
      <c r="O24" s="39" t="s">
        <v>118</v>
      </c>
      <c r="P24" s="330"/>
    </row>
    <row r="25" spans="1:21" ht="20.149999999999999" customHeight="1" thickBot="1" x14ac:dyDescent="0.6">
      <c r="A25" s="249"/>
      <c r="B25" s="250"/>
      <c r="C25" s="251"/>
      <c r="D25" s="328" t="s">
        <v>132</v>
      </c>
      <c r="E25" s="239"/>
      <c r="F25" s="40" t="str">
        <f>IF(COUNTA(H29:I43)=0,"",COUNTIF($H$29:$H$43,D25))</f>
        <v/>
      </c>
      <c r="G25" s="41" t="s">
        <v>133</v>
      </c>
      <c r="H25" s="323" t="s">
        <v>172</v>
      </c>
      <c r="I25" s="324"/>
      <c r="J25" s="40" t="str">
        <f>IF(COUNTA(H29:I43)=0,"",COUNTIF($H$29:$H$43,H25))</f>
        <v/>
      </c>
      <c r="K25" s="42" t="s">
        <v>133</v>
      </c>
      <c r="L25" s="238" t="s">
        <v>137</v>
      </c>
      <c r="M25" s="239"/>
      <c r="N25" s="40" t="str">
        <f>IF(COUNTA(H29:I43)=0,"",COUNTIF($H$29:$H$43,L25))</f>
        <v/>
      </c>
      <c r="O25" s="43" t="s">
        <v>133</v>
      </c>
      <c r="P25" s="331"/>
    </row>
    <row r="26" spans="1:21" ht="5.15" customHeight="1" thickBot="1" x14ac:dyDescent="0.6"/>
    <row r="27" spans="1:21" ht="37.5" customHeight="1" thickBot="1" x14ac:dyDescent="0.6">
      <c r="A27" s="44" t="s">
        <v>140</v>
      </c>
      <c r="B27" s="276" t="s">
        <v>9</v>
      </c>
      <c r="C27" s="277"/>
      <c r="D27" s="45" t="s">
        <v>142</v>
      </c>
      <c r="E27" s="46" t="s">
        <v>141</v>
      </c>
      <c r="F27" s="277" t="s">
        <v>169</v>
      </c>
      <c r="G27" s="277"/>
      <c r="H27" s="193" t="s">
        <v>136</v>
      </c>
      <c r="I27" s="194"/>
      <c r="J27" s="190" t="s">
        <v>165</v>
      </c>
      <c r="K27" s="191"/>
      <c r="L27" s="195" t="s">
        <v>254</v>
      </c>
      <c r="M27" s="195"/>
      <c r="N27" s="195"/>
      <c r="O27" s="195"/>
      <c r="P27" s="196"/>
      <c r="R27" s="179" t="s">
        <v>181</v>
      </c>
    </row>
    <row r="28" spans="1:21" s="13" customFormat="1" ht="20.149999999999999" customHeight="1" thickBot="1" x14ac:dyDescent="0.6">
      <c r="A28" s="177" t="s">
        <v>145</v>
      </c>
      <c r="B28" s="282">
        <v>45017</v>
      </c>
      <c r="C28" s="283"/>
      <c r="D28" s="178" t="s">
        <v>146</v>
      </c>
      <c r="E28" s="178">
        <v>59</v>
      </c>
      <c r="F28" s="284" t="s">
        <v>147</v>
      </c>
      <c r="G28" s="284"/>
      <c r="H28" s="284" t="s">
        <v>148</v>
      </c>
      <c r="I28" s="285"/>
      <c r="J28" s="286" t="s">
        <v>166</v>
      </c>
      <c r="K28" s="287"/>
      <c r="L28" s="288"/>
      <c r="M28" s="284"/>
      <c r="N28" s="284"/>
      <c r="O28" s="284"/>
      <c r="P28" s="289"/>
      <c r="R28" s="180"/>
    </row>
    <row r="29" spans="1:21" ht="20.149999999999999" customHeight="1" x14ac:dyDescent="0.55000000000000004">
      <c r="A29" s="47">
        <v>1</v>
      </c>
      <c r="B29" s="184"/>
      <c r="C29" s="185"/>
      <c r="D29" s="57"/>
      <c r="E29" s="57"/>
      <c r="F29" s="186"/>
      <c r="G29" s="186"/>
      <c r="H29" s="186"/>
      <c r="I29" s="187"/>
      <c r="J29" s="188"/>
      <c r="K29" s="189"/>
      <c r="L29" s="224"/>
      <c r="M29" s="186"/>
      <c r="N29" s="186"/>
      <c r="O29" s="186"/>
      <c r="P29" s="225"/>
      <c r="R29" s="48" t="s">
        <v>249</v>
      </c>
    </row>
    <row r="30" spans="1:21" ht="20.149999999999999" customHeight="1" x14ac:dyDescent="0.55000000000000004">
      <c r="A30" s="49">
        <f>A29+1</f>
        <v>2</v>
      </c>
      <c r="B30" s="197"/>
      <c r="C30" s="198"/>
      <c r="D30" s="58"/>
      <c r="E30" s="58"/>
      <c r="F30" s="206"/>
      <c r="G30" s="206"/>
      <c r="H30" s="206"/>
      <c r="I30" s="228"/>
      <c r="J30" s="226"/>
      <c r="K30" s="227"/>
      <c r="L30" s="205"/>
      <c r="M30" s="206"/>
      <c r="N30" s="206"/>
      <c r="O30" s="206"/>
      <c r="P30" s="207"/>
      <c r="R30" s="48"/>
    </row>
    <row r="31" spans="1:21" ht="20.149999999999999" customHeight="1" x14ac:dyDescent="0.55000000000000004">
      <c r="A31" s="49">
        <f t="shared" ref="A31:A43" si="0">A30+1</f>
        <v>3</v>
      </c>
      <c r="B31" s="197"/>
      <c r="C31" s="198"/>
      <c r="D31" s="58"/>
      <c r="E31" s="58"/>
      <c r="F31" s="206"/>
      <c r="G31" s="206"/>
      <c r="H31" s="206"/>
      <c r="I31" s="228"/>
      <c r="J31" s="226"/>
      <c r="K31" s="227"/>
      <c r="L31" s="205"/>
      <c r="M31" s="206"/>
      <c r="N31" s="206"/>
      <c r="O31" s="206"/>
      <c r="P31" s="207"/>
      <c r="R31" s="48" t="s">
        <v>250</v>
      </c>
    </row>
    <row r="32" spans="1:21" ht="20.149999999999999" customHeight="1" x14ac:dyDescent="0.55000000000000004">
      <c r="A32" s="49">
        <f t="shared" si="0"/>
        <v>4</v>
      </c>
      <c r="B32" s="197"/>
      <c r="C32" s="198"/>
      <c r="D32" s="58"/>
      <c r="E32" s="58"/>
      <c r="F32" s="206"/>
      <c r="G32" s="206"/>
      <c r="H32" s="206"/>
      <c r="I32" s="228"/>
      <c r="J32" s="226"/>
      <c r="K32" s="227"/>
      <c r="L32" s="205"/>
      <c r="M32" s="206"/>
      <c r="N32" s="206"/>
      <c r="O32" s="206"/>
      <c r="P32" s="207"/>
    </row>
    <row r="33" spans="1:29" ht="20.149999999999999" customHeight="1" thickBot="1" x14ac:dyDescent="0.6">
      <c r="A33" s="50">
        <f t="shared" si="0"/>
        <v>5</v>
      </c>
      <c r="B33" s="199"/>
      <c r="C33" s="200"/>
      <c r="D33" s="59"/>
      <c r="E33" s="59"/>
      <c r="F33" s="201"/>
      <c r="G33" s="201"/>
      <c r="H33" s="201"/>
      <c r="I33" s="202"/>
      <c r="J33" s="203"/>
      <c r="K33" s="204"/>
      <c r="L33" s="208"/>
      <c r="M33" s="201"/>
      <c r="N33" s="201"/>
      <c r="O33" s="201"/>
      <c r="P33" s="209"/>
    </row>
    <row r="34" spans="1:29" ht="20.149999999999999" customHeight="1" x14ac:dyDescent="0.55000000000000004">
      <c r="A34" s="51">
        <f t="shared" si="0"/>
        <v>6</v>
      </c>
      <c r="B34" s="184"/>
      <c r="C34" s="185"/>
      <c r="D34" s="57"/>
      <c r="E34" s="57"/>
      <c r="F34" s="186"/>
      <c r="G34" s="186"/>
      <c r="H34" s="186"/>
      <c r="I34" s="187"/>
      <c r="J34" s="188"/>
      <c r="K34" s="189"/>
      <c r="L34" s="224"/>
      <c r="M34" s="186"/>
      <c r="N34" s="186"/>
      <c r="O34" s="186"/>
      <c r="P34" s="225"/>
      <c r="S34" s="6"/>
      <c r="T34" s="6"/>
      <c r="U34" s="6"/>
      <c r="V34" s="6"/>
      <c r="W34" s="6"/>
      <c r="X34" s="6"/>
      <c r="Y34" s="6"/>
      <c r="Z34" s="6"/>
      <c r="AA34" s="6"/>
      <c r="AB34" s="6"/>
      <c r="AC34" s="6"/>
    </row>
    <row r="35" spans="1:29" ht="20.149999999999999" customHeight="1" x14ac:dyDescent="0.55000000000000004">
      <c r="A35" s="49">
        <f t="shared" si="0"/>
        <v>7</v>
      </c>
      <c r="B35" s="197"/>
      <c r="C35" s="198"/>
      <c r="D35" s="58"/>
      <c r="E35" s="58"/>
      <c r="F35" s="206"/>
      <c r="G35" s="206"/>
      <c r="H35" s="206"/>
      <c r="I35" s="228"/>
      <c r="J35" s="226"/>
      <c r="K35" s="227"/>
      <c r="L35" s="205"/>
      <c r="M35" s="206"/>
      <c r="N35" s="206"/>
      <c r="O35" s="206"/>
      <c r="P35" s="207"/>
      <c r="S35" s="6"/>
      <c r="T35" s="6"/>
      <c r="U35" s="6"/>
      <c r="V35" s="6"/>
      <c r="W35" s="6"/>
      <c r="X35" s="6"/>
      <c r="Y35" s="6"/>
      <c r="Z35" s="6"/>
      <c r="AA35" s="6"/>
      <c r="AB35" s="6"/>
      <c r="AC35" s="6"/>
    </row>
    <row r="36" spans="1:29" ht="20.149999999999999" customHeight="1" x14ac:dyDescent="0.55000000000000004">
      <c r="A36" s="49">
        <f t="shared" si="0"/>
        <v>8</v>
      </c>
      <c r="B36" s="197"/>
      <c r="C36" s="198"/>
      <c r="D36" s="58"/>
      <c r="E36" s="58"/>
      <c r="F36" s="206"/>
      <c r="G36" s="206"/>
      <c r="H36" s="206"/>
      <c r="I36" s="228"/>
      <c r="J36" s="226"/>
      <c r="K36" s="227"/>
      <c r="L36" s="205"/>
      <c r="M36" s="206"/>
      <c r="N36" s="206"/>
      <c r="O36" s="206"/>
      <c r="P36" s="207"/>
      <c r="S36" s="6"/>
      <c r="T36" s="6"/>
      <c r="U36" s="6"/>
      <c r="V36" s="6"/>
      <c r="W36" s="6"/>
      <c r="X36" s="6"/>
      <c r="Y36" s="6"/>
      <c r="Z36" s="6"/>
      <c r="AA36" s="6"/>
      <c r="AB36" s="6"/>
      <c r="AC36" s="6"/>
    </row>
    <row r="37" spans="1:29" ht="20.149999999999999" customHeight="1" x14ac:dyDescent="0.55000000000000004">
      <c r="A37" s="49">
        <f t="shared" si="0"/>
        <v>9</v>
      </c>
      <c r="B37" s="197"/>
      <c r="C37" s="198"/>
      <c r="D37" s="58"/>
      <c r="E37" s="58"/>
      <c r="F37" s="206"/>
      <c r="G37" s="206"/>
      <c r="H37" s="206"/>
      <c r="I37" s="228"/>
      <c r="J37" s="226"/>
      <c r="K37" s="227"/>
      <c r="L37" s="205"/>
      <c r="M37" s="206"/>
      <c r="N37" s="206"/>
      <c r="O37" s="206"/>
      <c r="P37" s="207"/>
      <c r="S37" s="6"/>
      <c r="T37" s="6"/>
      <c r="U37" s="6"/>
      <c r="V37" s="6"/>
      <c r="W37" s="6"/>
      <c r="X37" s="6"/>
      <c r="Y37" s="6"/>
      <c r="Z37" s="6"/>
      <c r="AA37" s="6"/>
      <c r="AB37" s="6"/>
      <c r="AC37" s="6"/>
    </row>
    <row r="38" spans="1:29" ht="20.149999999999999" customHeight="1" thickBot="1" x14ac:dyDescent="0.6">
      <c r="A38" s="52">
        <f t="shared" si="0"/>
        <v>10</v>
      </c>
      <c r="B38" s="213"/>
      <c r="C38" s="214"/>
      <c r="D38" s="60"/>
      <c r="E38" s="60"/>
      <c r="F38" s="211"/>
      <c r="G38" s="211"/>
      <c r="H38" s="211"/>
      <c r="I38" s="215"/>
      <c r="J38" s="216"/>
      <c r="K38" s="217"/>
      <c r="L38" s="210"/>
      <c r="M38" s="211"/>
      <c r="N38" s="211"/>
      <c r="O38" s="211"/>
      <c r="P38" s="212"/>
      <c r="S38" s="6"/>
      <c r="T38" s="6"/>
      <c r="U38" s="6"/>
      <c r="V38" s="6"/>
      <c r="W38" s="6"/>
      <c r="X38" s="6"/>
      <c r="Y38" s="6"/>
      <c r="Z38" s="6"/>
      <c r="AA38" s="6"/>
      <c r="AB38" s="6"/>
      <c r="AC38" s="6"/>
    </row>
    <row r="39" spans="1:29" ht="20.149999999999999" customHeight="1" x14ac:dyDescent="0.55000000000000004">
      <c r="A39" s="51">
        <f t="shared" si="0"/>
        <v>11</v>
      </c>
      <c r="B39" s="184"/>
      <c r="C39" s="185"/>
      <c r="D39" s="96"/>
      <c r="E39" s="96"/>
      <c r="F39" s="186"/>
      <c r="G39" s="186"/>
      <c r="H39" s="186"/>
      <c r="I39" s="187"/>
      <c r="J39" s="188"/>
      <c r="K39" s="189"/>
      <c r="L39" s="224"/>
      <c r="M39" s="186"/>
      <c r="N39" s="186"/>
      <c r="O39" s="186"/>
      <c r="P39" s="225"/>
      <c r="S39" s="6"/>
      <c r="T39" s="6"/>
      <c r="U39" s="6"/>
      <c r="V39" s="6"/>
      <c r="W39" s="6"/>
      <c r="X39" s="6"/>
      <c r="Y39" s="6"/>
      <c r="Z39" s="6"/>
      <c r="AA39" s="6"/>
      <c r="AB39" s="6"/>
      <c r="AC39" s="6"/>
    </row>
    <row r="40" spans="1:29" ht="20.149999999999999" customHeight="1" x14ac:dyDescent="0.55000000000000004">
      <c r="A40" s="49">
        <f t="shared" si="0"/>
        <v>12</v>
      </c>
      <c r="B40" s="197"/>
      <c r="C40" s="198"/>
      <c r="D40" s="97"/>
      <c r="E40" s="97"/>
      <c r="F40" s="206"/>
      <c r="G40" s="206"/>
      <c r="H40" s="206"/>
      <c r="I40" s="228"/>
      <c r="J40" s="226"/>
      <c r="K40" s="227"/>
      <c r="L40" s="205"/>
      <c r="M40" s="206"/>
      <c r="N40" s="206"/>
      <c r="O40" s="206"/>
      <c r="P40" s="207"/>
      <c r="S40" s="6"/>
      <c r="T40" s="6"/>
      <c r="U40" s="6"/>
      <c r="V40" s="6"/>
      <c r="W40" s="6"/>
      <c r="X40" s="6"/>
      <c r="Y40" s="6"/>
      <c r="Z40" s="6"/>
      <c r="AA40" s="6"/>
      <c r="AB40" s="6"/>
      <c r="AC40" s="6"/>
    </row>
    <row r="41" spans="1:29" ht="20.149999999999999" customHeight="1" x14ac:dyDescent="0.55000000000000004">
      <c r="A41" s="49">
        <f t="shared" si="0"/>
        <v>13</v>
      </c>
      <c r="B41" s="197"/>
      <c r="C41" s="198"/>
      <c r="D41" s="97"/>
      <c r="E41" s="97"/>
      <c r="F41" s="206"/>
      <c r="G41" s="206"/>
      <c r="H41" s="206"/>
      <c r="I41" s="228"/>
      <c r="J41" s="226"/>
      <c r="K41" s="227"/>
      <c r="L41" s="205"/>
      <c r="M41" s="206"/>
      <c r="N41" s="206"/>
      <c r="O41" s="206"/>
      <c r="P41" s="207"/>
      <c r="R41" s="304" t="s">
        <v>251</v>
      </c>
      <c r="S41" s="304"/>
      <c r="T41" s="304"/>
      <c r="U41" s="304"/>
      <c r="V41" s="304"/>
      <c r="W41" s="304"/>
      <c r="X41" s="304"/>
      <c r="Y41" s="304"/>
      <c r="Z41" s="304"/>
      <c r="AA41" s="304"/>
      <c r="AB41" s="304"/>
      <c r="AC41" s="304"/>
    </row>
    <row r="42" spans="1:29" ht="20.149999999999999" customHeight="1" x14ac:dyDescent="0.55000000000000004">
      <c r="A42" s="49">
        <f t="shared" si="0"/>
        <v>14</v>
      </c>
      <c r="B42" s="197"/>
      <c r="C42" s="198"/>
      <c r="D42" s="97"/>
      <c r="E42" s="97"/>
      <c r="F42" s="206"/>
      <c r="G42" s="206"/>
      <c r="H42" s="206"/>
      <c r="I42" s="228"/>
      <c r="J42" s="226"/>
      <c r="K42" s="227"/>
      <c r="L42" s="205"/>
      <c r="M42" s="206"/>
      <c r="N42" s="206"/>
      <c r="O42" s="206"/>
      <c r="P42" s="207"/>
      <c r="S42" s="6"/>
      <c r="T42" s="6"/>
      <c r="U42" s="6"/>
      <c r="V42" s="6"/>
      <c r="W42" s="6"/>
      <c r="X42" s="6"/>
      <c r="Y42" s="6"/>
      <c r="Z42" s="6"/>
      <c r="AA42" s="6"/>
      <c r="AB42" s="6"/>
      <c r="AC42" s="6"/>
    </row>
    <row r="43" spans="1:29" ht="20.149999999999999" customHeight="1" thickBot="1" x14ac:dyDescent="0.6">
      <c r="A43" s="52">
        <f t="shared" si="0"/>
        <v>15</v>
      </c>
      <c r="B43" s="213"/>
      <c r="C43" s="214"/>
      <c r="D43" s="98"/>
      <c r="E43" s="98"/>
      <c r="F43" s="211"/>
      <c r="G43" s="211"/>
      <c r="H43" s="211"/>
      <c r="I43" s="215"/>
      <c r="J43" s="216"/>
      <c r="K43" s="217"/>
      <c r="L43" s="210"/>
      <c r="M43" s="211"/>
      <c r="N43" s="211"/>
      <c r="O43" s="211"/>
      <c r="P43" s="212"/>
      <c r="R43" s="312" t="s">
        <v>234</v>
      </c>
      <c r="S43" s="312"/>
      <c r="T43" s="312"/>
      <c r="U43" s="6"/>
      <c r="V43" s="6"/>
      <c r="W43" s="6"/>
      <c r="X43" s="6"/>
      <c r="Y43" s="6"/>
      <c r="Z43" s="6"/>
      <c r="AA43" s="6"/>
      <c r="AB43" s="6"/>
      <c r="AC43" s="6"/>
    </row>
    <row r="44" spans="1:29" ht="27" customHeight="1" thickBot="1" x14ac:dyDescent="0.6">
      <c r="A44" s="307" t="s">
        <v>252</v>
      </c>
      <c r="B44" s="308"/>
      <c r="C44" s="309" t="s">
        <v>253</v>
      </c>
      <c r="D44" s="310"/>
      <c r="E44" s="310"/>
      <c r="F44" s="310"/>
      <c r="G44" s="310"/>
      <c r="H44" s="310"/>
      <c r="I44" s="310"/>
      <c r="J44" s="310"/>
      <c r="K44" s="310"/>
      <c r="L44" s="310"/>
      <c r="M44" s="311"/>
      <c r="N44" s="305" t="s">
        <v>233</v>
      </c>
      <c r="O44" s="306"/>
      <c r="P44" s="100"/>
      <c r="R44" s="173" t="s">
        <v>171</v>
      </c>
      <c r="S44" s="174"/>
      <c r="T44" s="6"/>
      <c r="U44" s="6"/>
      <c r="V44" s="6"/>
      <c r="W44" s="6"/>
      <c r="X44" s="6"/>
      <c r="Y44" s="6"/>
      <c r="Z44" s="6"/>
      <c r="AA44" s="6"/>
      <c r="AB44" s="6"/>
      <c r="AC44" s="6"/>
    </row>
    <row r="45" spans="1:29" ht="13" customHeight="1" x14ac:dyDescent="0.55000000000000004">
      <c r="A45" s="218"/>
      <c r="B45" s="219"/>
      <c r="C45" s="219"/>
      <c r="D45" s="219"/>
      <c r="E45" s="219"/>
      <c r="F45" s="219"/>
      <c r="G45" s="219"/>
      <c r="H45" s="219"/>
      <c r="I45" s="219"/>
      <c r="J45" s="219"/>
      <c r="K45" s="219"/>
      <c r="L45" s="219"/>
      <c r="M45" s="219"/>
      <c r="N45" s="219"/>
      <c r="O45" s="219"/>
      <c r="P45" s="220"/>
      <c r="S45" s="6"/>
      <c r="T45" s="6"/>
      <c r="U45" s="6"/>
      <c r="V45" s="6"/>
      <c r="W45" s="6"/>
      <c r="X45" s="6"/>
      <c r="Y45" s="6"/>
      <c r="Z45" s="6"/>
      <c r="AA45" s="6"/>
      <c r="AB45" s="6"/>
      <c r="AC45" s="6"/>
    </row>
    <row r="46" spans="1:29" ht="20.149999999999999" customHeight="1" x14ac:dyDescent="0.55000000000000004">
      <c r="A46" s="218"/>
      <c r="B46" s="219"/>
      <c r="C46" s="219"/>
      <c r="D46" s="219"/>
      <c r="E46" s="219"/>
      <c r="F46" s="219"/>
      <c r="G46" s="219"/>
      <c r="H46" s="219"/>
      <c r="I46" s="219"/>
      <c r="J46" s="219"/>
      <c r="K46" s="219"/>
      <c r="L46" s="219"/>
      <c r="M46" s="219"/>
      <c r="N46" s="219"/>
      <c r="O46" s="219"/>
      <c r="P46" s="220"/>
      <c r="S46" s="6"/>
      <c r="T46" s="6"/>
      <c r="U46" s="6"/>
      <c r="V46" s="6"/>
      <c r="W46" s="6"/>
      <c r="X46" s="6"/>
      <c r="Y46" s="6"/>
      <c r="Z46" s="6"/>
      <c r="AA46" s="6"/>
      <c r="AB46" s="6"/>
      <c r="AC46" s="6"/>
    </row>
    <row r="47" spans="1:29" ht="20.149999999999999" customHeight="1" x14ac:dyDescent="0.55000000000000004">
      <c r="A47" s="218"/>
      <c r="B47" s="219"/>
      <c r="C47" s="219"/>
      <c r="D47" s="219"/>
      <c r="E47" s="219"/>
      <c r="F47" s="219"/>
      <c r="G47" s="219"/>
      <c r="H47" s="219"/>
      <c r="I47" s="219"/>
      <c r="J47" s="219"/>
      <c r="K47" s="219"/>
      <c r="L47" s="219"/>
      <c r="M47" s="219"/>
      <c r="N47" s="219"/>
      <c r="O47" s="219"/>
      <c r="P47" s="220"/>
      <c r="S47" s="6"/>
      <c r="T47" s="6"/>
      <c r="U47" s="6"/>
      <c r="V47" s="6"/>
      <c r="W47" s="6"/>
      <c r="X47" s="6"/>
      <c r="Y47" s="6"/>
      <c r="Z47" s="6"/>
      <c r="AA47" s="6"/>
      <c r="AB47" s="6"/>
      <c r="AC47" s="6"/>
    </row>
    <row r="48" spans="1:29" ht="20.149999999999999" customHeight="1" thickBot="1" x14ac:dyDescent="0.6">
      <c r="A48" s="221"/>
      <c r="B48" s="222"/>
      <c r="C48" s="222"/>
      <c r="D48" s="222"/>
      <c r="E48" s="222"/>
      <c r="F48" s="222"/>
      <c r="G48" s="222"/>
      <c r="H48" s="222"/>
      <c r="I48" s="222"/>
      <c r="J48" s="222"/>
      <c r="K48" s="222"/>
      <c r="L48" s="222"/>
      <c r="M48" s="222"/>
      <c r="N48" s="222"/>
      <c r="O48" s="222"/>
      <c r="P48" s="223"/>
      <c r="S48" s="6"/>
      <c r="T48" s="6"/>
      <c r="U48" s="6"/>
      <c r="V48" s="6"/>
      <c r="W48" s="6"/>
      <c r="X48" s="6"/>
      <c r="Y48" s="6"/>
      <c r="Z48" s="6"/>
      <c r="AA48" s="6"/>
      <c r="AB48" s="6"/>
      <c r="AC48" s="6"/>
    </row>
    <row r="49" spans="1:18" s="11" customFormat="1" ht="14.15" customHeight="1" x14ac:dyDescent="0.55000000000000004">
      <c r="A49" s="175"/>
      <c r="B49" s="176"/>
      <c r="C49" s="12"/>
      <c r="D49" s="12"/>
      <c r="E49" s="12"/>
      <c r="F49" s="12"/>
      <c r="G49" s="12"/>
      <c r="H49" s="12"/>
      <c r="I49" s="12"/>
      <c r="J49" s="12"/>
      <c r="K49" s="12"/>
      <c r="L49" s="12"/>
      <c r="M49" s="12"/>
      <c r="N49" s="12"/>
      <c r="O49" s="12"/>
      <c r="P49" s="12"/>
      <c r="Q49" s="15"/>
      <c r="R49" s="15"/>
    </row>
    <row r="50" spans="1:18" s="11" customFormat="1" ht="14.15" customHeight="1" x14ac:dyDescent="0.55000000000000004">
      <c r="A50" s="175"/>
      <c r="B50" s="15"/>
      <c r="Q50" s="15"/>
      <c r="R50" s="15"/>
    </row>
    <row r="51" spans="1:18" s="11" customFormat="1" ht="14.15" customHeight="1" x14ac:dyDescent="0.55000000000000004">
      <c r="A51" s="175"/>
      <c r="B51" s="15"/>
      <c r="Q51" s="15"/>
      <c r="R51" s="15"/>
    </row>
  </sheetData>
  <sheetProtection sheet="1" selectLockedCells="1"/>
  <mergeCells count="151">
    <mergeCell ref="R41:AC41"/>
    <mergeCell ref="N44:O44"/>
    <mergeCell ref="A44:B44"/>
    <mergeCell ref="C44:M44"/>
    <mergeCell ref="R43:T43"/>
    <mergeCell ref="R14:S14"/>
    <mergeCell ref="A1:P1"/>
    <mergeCell ref="J20:M20"/>
    <mergeCell ref="E20:I20"/>
    <mergeCell ref="H25:I25"/>
    <mergeCell ref="G23:J23"/>
    <mergeCell ref="L23:O23"/>
    <mergeCell ref="D25:E25"/>
    <mergeCell ref="P23:P25"/>
    <mergeCell ref="G12:H12"/>
    <mergeCell ref="K8:M8"/>
    <mergeCell ref="C8:J8"/>
    <mergeCell ref="L12:M12"/>
    <mergeCell ref="A21:C21"/>
    <mergeCell ref="A19:C20"/>
    <mergeCell ref="N8:P8"/>
    <mergeCell ref="A7:P7"/>
    <mergeCell ref="G16:P16"/>
    <mergeCell ref="G17:P17"/>
    <mergeCell ref="A3:D3"/>
    <mergeCell ref="B27:C27"/>
    <mergeCell ref="F27:G27"/>
    <mergeCell ref="B29:C29"/>
    <mergeCell ref="J29:K29"/>
    <mergeCell ref="L29:P29"/>
    <mergeCell ref="C16:F16"/>
    <mergeCell ref="C17:F17"/>
    <mergeCell ref="E14:H14"/>
    <mergeCell ref="J14:P14"/>
    <mergeCell ref="B28:C28"/>
    <mergeCell ref="F28:G28"/>
    <mergeCell ref="H28:I28"/>
    <mergeCell ref="J28:K28"/>
    <mergeCell ref="L28:P28"/>
    <mergeCell ref="O5:P5"/>
    <mergeCell ref="A4:K4"/>
    <mergeCell ref="J21:P21"/>
    <mergeCell ref="N20:P20"/>
    <mergeCell ref="C12:F12"/>
    <mergeCell ref="N12:P12"/>
    <mergeCell ref="A8:B8"/>
    <mergeCell ref="E21:H21"/>
    <mergeCell ref="E19:P19"/>
    <mergeCell ref="C14:D14"/>
    <mergeCell ref="C11:D11"/>
    <mergeCell ref="L11:P11"/>
    <mergeCell ref="L15:M15"/>
    <mergeCell ref="C10:D10"/>
    <mergeCell ref="E10:F10"/>
    <mergeCell ref="G10:I10"/>
    <mergeCell ref="J10:P10"/>
    <mergeCell ref="A14:B17"/>
    <mergeCell ref="A12:B12"/>
    <mergeCell ref="A11:B11"/>
    <mergeCell ref="A10:B10"/>
    <mergeCell ref="A9:B9"/>
    <mergeCell ref="H15:I15"/>
    <mergeCell ref="C9:P9"/>
    <mergeCell ref="E11:I11"/>
    <mergeCell ref="I12:K12"/>
    <mergeCell ref="C15:E15"/>
    <mergeCell ref="J11:K11"/>
    <mergeCell ref="B40:C40"/>
    <mergeCell ref="F40:G40"/>
    <mergeCell ref="H40:I40"/>
    <mergeCell ref="J40:K40"/>
    <mergeCell ref="L39:P39"/>
    <mergeCell ref="L40:P40"/>
    <mergeCell ref="B39:C39"/>
    <mergeCell ref="F39:G39"/>
    <mergeCell ref="H39:I39"/>
    <mergeCell ref="J39:K39"/>
    <mergeCell ref="H32:I32"/>
    <mergeCell ref="J32:K32"/>
    <mergeCell ref="F31:G31"/>
    <mergeCell ref="H31:I31"/>
    <mergeCell ref="L25:M25"/>
    <mergeCell ref="D23:F23"/>
    <mergeCell ref="A23:C25"/>
    <mergeCell ref="B35:C35"/>
    <mergeCell ref="F35:G35"/>
    <mergeCell ref="H35:I35"/>
    <mergeCell ref="J31:K31"/>
    <mergeCell ref="L30:P30"/>
    <mergeCell ref="L31:P31"/>
    <mergeCell ref="F30:G30"/>
    <mergeCell ref="H30:I30"/>
    <mergeCell ref="J30:K30"/>
    <mergeCell ref="B42:C42"/>
    <mergeCell ref="F42:G42"/>
    <mergeCell ref="H42:I42"/>
    <mergeCell ref="J42:K42"/>
    <mergeCell ref="L41:P41"/>
    <mergeCell ref="L42:P42"/>
    <mergeCell ref="B41:C41"/>
    <mergeCell ref="F41:G41"/>
    <mergeCell ref="H41:I41"/>
    <mergeCell ref="J41:K41"/>
    <mergeCell ref="L43:P43"/>
    <mergeCell ref="B43:C43"/>
    <mergeCell ref="F43:G43"/>
    <mergeCell ref="H43:I43"/>
    <mergeCell ref="J43:K43"/>
    <mergeCell ref="A45:P48"/>
    <mergeCell ref="L34:P34"/>
    <mergeCell ref="L35:P35"/>
    <mergeCell ref="L36:P36"/>
    <mergeCell ref="J35:K35"/>
    <mergeCell ref="L37:P37"/>
    <mergeCell ref="L38:P38"/>
    <mergeCell ref="B38:C38"/>
    <mergeCell ref="F38:G38"/>
    <mergeCell ref="H38:I38"/>
    <mergeCell ref="J38:K38"/>
    <mergeCell ref="B37:C37"/>
    <mergeCell ref="F37:G37"/>
    <mergeCell ref="H37:I37"/>
    <mergeCell ref="J37:K37"/>
    <mergeCell ref="B36:C36"/>
    <mergeCell ref="F36:G36"/>
    <mergeCell ref="H36:I36"/>
    <mergeCell ref="J36:K36"/>
    <mergeCell ref="R27:R28"/>
    <mergeCell ref="R5:T5"/>
    <mergeCell ref="A6:P6"/>
    <mergeCell ref="H5:N5"/>
    <mergeCell ref="B34:C34"/>
    <mergeCell ref="F34:G34"/>
    <mergeCell ref="H34:I34"/>
    <mergeCell ref="J34:K34"/>
    <mergeCell ref="J27:K27"/>
    <mergeCell ref="N22:P22"/>
    <mergeCell ref="H27:I27"/>
    <mergeCell ref="L27:P27"/>
    <mergeCell ref="F29:G29"/>
    <mergeCell ref="H29:I29"/>
    <mergeCell ref="B30:C30"/>
    <mergeCell ref="B31:C31"/>
    <mergeCell ref="B32:C32"/>
    <mergeCell ref="B33:C33"/>
    <mergeCell ref="F33:G33"/>
    <mergeCell ref="H33:I33"/>
    <mergeCell ref="J33:K33"/>
    <mergeCell ref="L32:P32"/>
    <mergeCell ref="L33:P33"/>
    <mergeCell ref="F32:G32"/>
  </mergeCells>
  <phoneticPr fontId="1"/>
  <conditionalFormatting sqref="G12:G13 E14 I12:J13 F15 C9:P9 C8:D8 J14 C10 E10 G10 J10">
    <cfRule type="containsBlanks" dxfId="14" priority="64">
      <formula>LEN(TRIM(C8))=0</formula>
    </cfRule>
  </conditionalFormatting>
  <conditionalFormatting sqref="O5">
    <cfRule type="containsBlanks" dxfId="13" priority="60">
      <formula>LEN(TRIM(O5))=0</formula>
    </cfRule>
  </conditionalFormatting>
  <conditionalFormatting sqref="E11:F11">
    <cfRule type="containsBlanks" dxfId="12" priority="29">
      <formula>LEN(TRIM(E11))=0</formula>
    </cfRule>
  </conditionalFormatting>
  <conditionalFormatting sqref="C12:D13">
    <cfRule type="containsBlanks" dxfId="11" priority="28">
      <formula>LEN(TRIM(C12))=0</formula>
    </cfRule>
  </conditionalFormatting>
  <conditionalFormatting sqref="J15">
    <cfRule type="containsBlanks" dxfId="10" priority="8">
      <formula>LEN(TRIM(J15))=0</formula>
    </cfRule>
  </conditionalFormatting>
  <conditionalFormatting sqref="N15">
    <cfRule type="containsBlanks" dxfId="9" priority="7">
      <formula>LEN(TRIM(N15))=0</formula>
    </cfRule>
  </conditionalFormatting>
  <conditionalFormatting sqref="O5:P5">
    <cfRule type="expression" dxfId="8" priority="6">
      <formula>""</formula>
    </cfRule>
  </conditionalFormatting>
  <conditionalFormatting sqref="C8:P12">
    <cfRule type="expression" dxfId="7" priority="5">
      <formula>""</formula>
    </cfRule>
  </conditionalFormatting>
  <conditionalFormatting sqref="C14:P17">
    <cfRule type="expression" dxfId="6" priority="4">
      <formula>""</formula>
    </cfRule>
  </conditionalFormatting>
  <conditionalFormatting sqref="J21:P21">
    <cfRule type="expression" dxfId="5" priority="3">
      <formula>""</formula>
    </cfRule>
  </conditionalFormatting>
  <conditionalFormatting sqref="N20:P20">
    <cfRule type="expression" dxfId="4" priority="2">
      <formula>""</formula>
    </cfRule>
  </conditionalFormatting>
  <conditionalFormatting sqref="I21">
    <cfRule type="expression" dxfId="3" priority="1">
      <formula>AND(D19="",D20="",D21="",I21="")</formula>
    </cfRule>
  </conditionalFormatting>
  <conditionalFormatting sqref="D19:D21">
    <cfRule type="expression" dxfId="2" priority="65">
      <formula>AND(XFA17="",XFA18="",XFA19="",D19="")</formula>
    </cfRule>
  </conditionalFormatting>
  <dataValidations count="5">
    <dataValidation type="list" allowBlank="1" showInputMessage="1" showErrorMessage="1" sqref="J14">
      <formula1>INDIRECT($E$14)</formula1>
    </dataValidation>
    <dataValidation type="list" allowBlank="1" showInputMessage="1" showErrorMessage="1" sqref="E14:H14">
      <formula1>施設種別</formula1>
    </dataValidation>
    <dataValidation type="date" allowBlank="1" showInputMessage="1" showErrorMessage="1" sqref="B28:C43">
      <formula1>44986</formula1>
      <formula2>46022</formula2>
    </dataValidation>
    <dataValidation type="whole" allowBlank="1" showInputMessage="1" showErrorMessage="1" sqref="E29:E43">
      <formula1>0</formula1>
      <formula2>120</formula2>
    </dataValidation>
    <dataValidation type="list" allowBlank="1" showInputMessage="1" showErrorMessage="1" sqref="I21 D19:D21">
      <formula1>"○"</formula1>
    </dataValidation>
  </dataValidations>
  <hyperlinks>
    <hyperlink ref="E3" r:id="rId1"/>
  </hyperlinks>
  <printOptions horizontalCentered="1" verticalCentered="1"/>
  <pageMargins left="0.31496062992125984" right="0.31496062992125984" top="0.35433070866141736" bottom="0.35433070866141736" header="0.31496062992125984" footer="0.31496062992125984"/>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リスト!$I$1:$I$2</xm:f>
          </x14:formula1>
          <xm:sqref>D29:D43</xm:sqref>
        </x14:dataValidation>
        <x14:dataValidation type="list" allowBlank="1" showInputMessage="1" showErrorMessage="1">
          <x14:formula1>
            <xm:f>リスト!$J$1:$J$3</xm:f>
          </x14:formula1>
          <xm:sqref>F29:G43</xm:sqref>
        </x14:dataValidation>
        <x14:dataValidation type="list" allowBlank="1" showInputMessage="1" showErrorMessage="1">
          <x14:formula1>
            <xm:f>リスト!$K$1:$K$3</xm:f>
          </x14:formula1>
          <xm:sqref>H29:I43</xm:sqref>
        </x14:dataValidation>
        <x14:dataValidation type="list" allowBlank="1" showInputMessage="1" showErrorMessage="1">
          <x14:formula1>
            <xm:f>リスト!$L$1:$L$3</xm:f>
          </x14:formula1>
          <xm:sqref>J29:K43</xm:sqref>
        </x14:dataValidation>
        <x14:dataValidation type="list" allowBlank="1" showInputMessage="1" showErrorMessage="1">
          <x14:formula1>
            <xm:f>リスト!$F$1:$F$19</xm:f>
          </x14:formula1>
          <xm:sqref>E10:F10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32"/>
  <sheetViews>
    <sheetView view="pageBreakPreview" topLeftCell="A9" zoomScaleNormal="100" zoomScaleSheetLayoutView="100" workbookViewId="0">
      <selection activeCell="B26" sqref="B26"/>
    </sheetView>
  </sheetViews>
  <sheetFormatPr defaultRowHeight="18" x14ac:dyDescent="0.55000000000000004"/>
  <cols>
    <col min="1" max="1" width="17.33203125" customWidth="1"/>
    <col min="2" max="2" width="78.75" customWidth="1"/>
  </cols>
  <sheetData>
    <row r="1" spans="1:2" x14ac:dyDescent="0.55000000000000004">
      <c r="A1" s="352" t="s">
        <v>10</v>
      </c>
      <c r="B1" s="352"/>
    </row>
    <row r="2" spans="1:2" ht="8.15" customHeight="1" x14ac:dyDescent="0.55000000000000004">
      <c r="A2" s="2"/>
    </row>
    <row r="3" spans="1:2" x14ac:dyDescent="0.55000000000000004">
      <c r="A3" t="s">
        <v>11</v>
      </c>
    </row>
    <row r="4" spans="1:2" ht="51.75" customHeight="1" x14ac:dyDescent="0.55000000000000004">
      <c r="A4" s="353" t="s">
        <v>121</v>
      </c>
      <c r="B4" s="354"/>
    </row>
    <row r="5" spans="1:2" x14ac:dyDescent="0.55000000000000004">
      <c r="A5" s="3" t="s">
        <v>94</v>
      </c>
      <c r="B5" s="3"/>
    </row>
    <row r="6" spans="1:2" x14ac:dyDescent="0.55000000000000004">
      <c r="A6" s="3" t="s">
        <v>119</v>
      </c>
      <c r="B6" s="3"/>
    </row>
    <row r="7" spans="1:2" ht="8.15" customHeight="1" x14ac:dyDescent="0.55000000000000004"/>
    <row r="8" spans="1:2" x14ac:dyDescent="0.55000000000000004">
      <c r="A8" t="s">
        <v>12</v>
      </c>
    </row>
    <row r="9" spans="1:2" x14ac:dyDescent="0.55000000000000004">
      <c r="A9" t="s">
        <v>13</v>
      </c>
      <c r="B9" t="s">
        <v>99</v>
      </c>
    </row>
    <row r="10" spans="1:2" x14ac:dyDescent="0.55000000000000004">
      <c r="A10" t="s">
        <v>173</v>
      </c>
      <c r="B10" s="1" t="s">
        <v>174</v>
      </c>
    </row>
    <row r="11" spans="1:2" x14ac:dyDescent="0.55000000000000004">
      <c r="A11" t="s">
        <v>14</v>
      </c>
      <c r="B11" t="s">
        <v>100</v>
      </c>
    </row>
    <row r="12" spans="1:2" ht="36" x14ac:dyDescent="0.55000000000000004">
      <c r="A12" t="s">
        <v>15</v>
      </c>
      <c r="B12" s="1" t="s">
        <v>122</v>
      </c>
    </row>
    <row r="13" spans="1:2" ht="36" x14ac:dyDescent="0.55000000000000004">
      <c r="A13" t="s">
        <v>16</v>
      </c>
      <c r="B13" s="1" t="s">
        <v>17</v>
      </c>
    </row>
    <row r="14" spans="1:2" x14ac:dyDescent="0.55000000000000004">
      <c r="A14" s="355" t="s">
        <v>76</v>
      </c>
      <c r="B14" t="s">
        <v>78</v>
      </c>
    </row>
    <row r="15" spans="1:2" ht="51" customHeight="1" x14ac:dyDescent="0.55000000000000004">
      <c r="A15" s="355"/>
      <c r="B15" s="1" t="s">
        <v>79</v>
      </c>
    </row>
    <row r="16" spans="1:2" ht="54" x14ac:dyDescent="0.55000000000000004">
      <c r="A16" s="355"/>
      <c r="B16" s="1" t="s">
        <v>83</v>
      </c>
    </row>
    <row r="17" spans="1:2" ht="36" x14ac:dyDescent="0.55000000000000004">
      <c r="A17" s="355"/>
      <c r="B17" s="1" t="s">
        <v>77</v>
      </c>
    </row>
    <row r="18" spans="1:2" ht="36" x14ac:dyDescent="0.55000000000000004">
      <c r="A18" s="355"/>
      <c r="B18" s="1" t="s">
        <v>80</v>
      </c>
    </row>
    <row r="19" spans="1:2" ht="36" x14ac:dyDescent="0.55000000000000004">
      <c r="A19" s="355"/>
      <c r="B19" s="1" t="s">
        <v>81</v>
      </c>
    </row>
    <row r="20" spans="1:2" x14ac:dyDescent="0.55000000000000004">
      <c r="A20" t="s">
        <v>84</v>
      </c>
      <c r="B20" s="1" t="s">
        <v>85</v>
      </c>
    </row>
    <row r="21" spans="1:2" x14ac:dyDescent="0.55000000000000004">
      <c r="A21" t="s">
        <v>86</v>
      </c>
      <c r="B21" s="1" t="s">
        <v>87</v>
      </c>
    </row>
    <row r="22" spans="1:2" x14ac:dyDescent="0.55000000000000004">
      <c r="A22" t="s">
        <v>89</v>
      </c>
      <c r="B22" s="1" t="s">
        <v>88</v>
      </c>
    </row>
    <row r="23" spans="1:2" x14ac:dyDescent="0.55000000000000004">
      <c r="A23" t="s">
        <v>90</v>
      </c>
      <c r="B23" s="1" t="s">
        <v>175</v>
      </c>
    </row>
    <row r="24" spans="1:2" x14ac:dyDescent="0.55000000000000004">
      <c r="A24" t="s">
        <v>176</v>
      </c>
      <c r="B24" s="1" t="s">
        <v>177</v>
      </c>
    </row>
    <row r="25" spans="1:2" ht="36" x14ac:dyDescent="0.55000000000000004">
      <c r="A25" s="1" t="s">
        <v>178</v>
      </c>
      <c r="B25" s="1" t="s">
        <v>179</v>
      </c>
    </row>
    <row r="26" spans="1:2" x14ac:dyDescent="0.55000000000000004">
      <c r="A26" t="s">
        <v>91</v>
      </c>
      <c r="B26" s="1" t="s">
        <v>180</v>
      </c>
    </row>
    <row r="27" spans="1:2" ht="8.15" customHeight="1" x14ac:dyDescent="0.55000000000000004"/>
    <row r="28" spans="1:2" x14ac:dyDescent="0.55000000000000004">
      <c r="A28" t="s">
        <v>92</v>
      </c>
    </row>
    <row r="29" spans="1:2" ht="36" customHeight="1" x14ac:dyDescent="0.55000000000000004">
      <c r="A29" s="356" t="s">
        <v>93</v>
      </c>
      <c r="B29" s="356"/>
    </row>
    <row r="30" spans="1:2" x14ac:dyDescent="0.55000000000000004">
      <c r="A30" t="s">
        <v>97</v>
      </c>
    </row>
    <row r="31" spans="1:2" x14ac:dyDescent="0.55000000000000004">
      <c r="A31" t="s">
        <v>95</v>
      </c>
    </row>
    <row r="32" spans="1:2" x14ac:dyDescent="0.55000000000000004">
      <c r="A32" t="s">
        <v>96</v>
      </c>
    </row>
  </sheetData>
  <sheetProtection sheet="1" selectLockedCells="1"/>
  <mergeCells count="4">
    <mergeCell ref="A1:B1"/>
    <mergeCell ref="A4:B4"/>
    <mergeCell ref="A14:A19"/>
    <mergeCell ref="A29:B29"/>
  </mergeCells>
  <phoneticPr fontId="1"/>
  <printOptions horizontalCentered="1"/>
  <pageMargins left="0.39370078740157483" right="0.39370078740157483" top="0.39370078740157483" bottom="0.39370078740157483"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
  <sheetViews>
    <sheetView zoomScaleNormal="100" zoomScaleSheetLayoutView="90" workbookViewId="0">
      <selection activeCell="C2" sqref="C2"/>
    </sheetView>
  </sheetViews>
  <sheetFormatPr defaultColWidth="10.58203125" defaultRowHeight="20.149999999999999" customHeight="1" x14ac:dyDescent="0.55000000000000004"/>
  <cols>
    <col min="1" max="6" width="6.58203125" style="61" customWidth="1"/>
    <col min="7" max="43" width="6.58203125" style="61" hidden="1" customWidth="1"/>
    <col min="44" max="46" width="6.58203125" style="61" customWidth="1"/>
    <col min="47" max="16384" width="10.58203125" style="61"/>
  </cols>
  <sheetData>
    <row r="1" spans="1:46" ht="15" customHeight="1" thickBot="1" x14ac:dyDescent="0.6">
      <c r="A1" s="69" t="s">
        <v>236</v>
      </c>
      <c r="B1" s="74" t="s">
        <v>235</v>
      </c>
      <c r="C1" s="69" t="s">
        <v>184</v>
      </c>
      <c r="D1" s="69" t="s">
        <v>185</v>
      </c>
      <c r="E1" s="69" t="s">
        <v>186</v>
      </c>
      <c r="F1" s="69" t="s">
        <v>187</v>
      </c>
      <c r="G1" s="69" t="s">
        <v>188</v>
      </c>
      <c r="H1" s="75" t="s">
        <v>189</v>
      </c>
      <c r="I1" s="76" t="s">
        <v>190</v>
      </c>
      <c r="J1" s="73" t="s">
        <v>191</v>
      </c>
      <c r="K1" s="69" t="s">
        <v>192</v>
      </c>
      <c r="L1" s="69" t="s">
        <v>193</v>
      </c>
      <c r="M1" s="69" t="s">
        <v>194</v>
      </c>
      <c r="N1" s="69" t="s">
        <v>195</v>
      </c>
      <c r="O1" s="69" t="s">
        <v>196</v>
      </c>
      <c r="P1" s="69" t="s">
        <v>197</v>
      </c>
      <c r="Q1" s="69" t="s">
        <v>198</v>
      </c>
      <c r="R1" s="69" t="s">
        <v>199</v>
      </c>
      <c r="S1" s="69" t="s">
        <v>200</v>
      </c>
      <c r="T1" s="69" t="s">
        <v>201</v>
      </c>
      <c r="U1" s="69" t="s">
        <v>202</v>
      </c>
      <c r="V1" s="69" t="s">
        <v>203</v>
      </c>
      <c r="W1" s="69" t="s">
        <v>204</v>
      </c>
      <c r="X1" s="69" t="s">
        <v>205</v>
      </c>
      <c r="Y1" s="69" t="s">
        <v>206</v>
      </c>
      <c r="Z1" s="69" t="s">
        <v>207</v>
      </c>
      <c r="AA1" s="69" t="s">
        <v>208</v>
      </c>
      <c r="AB1" s="69" t="s">
        <v>209</v>
      </c>
      <c r="AC1" s="69" t="s">
        <v>210</v>
      </c>
      <c r="AD1" s="69" t="s">
        <v>211</v>
      </c>
      <c r="AE1" s="69" t="s">
        <v>212</v>
      </c>
      <c r="AF1" s="69" t="s">
        <v>213</v>
      </c>
      <c r="AG1" s="68" t="s">
        <v>214</v>
      </c>
      <c r="AH1" s="68" t="s">
        <v>215</v>
      </c>
      <c r="AI1" s="68" t="s">
        <v>216</v>
      </c>
      <c r="AJ1" s="68" t="s">
        <v>217</v>
      </c>
      <c r="AK1" s="70" t="s">
        <v>218</v>
      </c>
      <c r="AL1" s="70" t="s">
        <v>219</v>
      </c>
      <c r="AM1" s="70" t="s">
        <v>220</v>
      </c>
      <c r="AN1" s="70" t="s">
        <v>221</v>
      </c>
      <c r="AO1" s="71" t="s">
        <v>222</v>
      </c>
      <c r="AP1" s="71" t="s">
        <v>223</v>
      </c>
      <c r="AQ1" s="71" t="s">
        <v>224</v>
      </c>
      <c r="AR1" s="69" t="s">
        <v>237</v>
      </c>
      <c r="AS1" s="68" t="s">
        <v>238</v>
      </c>
      <c r="AT1" s="72" t="s">
        <v>225</v>
      </c>
    </row>
    <row r="2" spans="1:46" ht="15" customHeight="1" x14ac:dyDescent="0.55000000000000004">
      <c r="A2" s="105">
        <v>1</v>
      </c>
      <c r="B2" s="104" t="str">
        <f t="shared" ref="B2:B16" si="0">IF(F2="","",CONCATENATE(C2,K2,A2))</f>
        <v/>
      </c>
      <c r="C2" s="106" t="str">
        <f>IF(報告!B29="","",報告!B29)</f>
        <v/>
      </c>
      <c r="D2" s="106" t="str">
        <f>IF(報告!D29="","",報告!D29)</f>
        <v/>
      </c>
      <c r="E2" s="106" t="str">
        <f>IF(報告!E29="","",報告!E29)</f>
        <v/>
      </c>
      <c r="F2" s="106" t="str">
        <f>IF(報告!F29="","",報告!F29)</f>
        <v/>
      </c>
      <c r="G2" s="106" t="str">
        <f>IF(報告!H29="","",報告!H29)</f>
        <v/>
      </c>
      <c r="H2" s="106" t="str">
        <f>IF(報告!J29="","",報告!J29)</f>
        <v/>
      </c>
      <c r="I2" s="107" t="str">
        <f>IF(報告!L29="","",報告!L29)</f>
        <v/>
      </c>
      <c r="J2" s="108" t="str">
        <f>IF(報告!O5="","",報告!O5)</f>
        <v/>
      </c>
      <c r="K2" s="106" t="str">
        <f>IF(報告!C8="","",報告!C8)</f>
        <v/>
      </c>
      <c r="L2" s="109" t="str">
        <f>IF(報告!N8="","",報告!N8)</f>
        <v/>
      </c>
      <c r="M2" s="109" t="str">
        <f>IF(報告!C9="","",報告!C9)</f>
        <v/>
      </c>
      <c r="N2" s="109" t="str">
        <f>IF(報告!E10="","",報告!E10)</f>
        <v/>
      </c>
      <c r="O2" s="109" t="str">
        <f>IF(N2="","",VLOOKUP(N2,リスト!$F$1:$G$19,2,0))</f>
        <v/>
      </c>
      <c r="P2" s="109" t="str">
        <f>IF(報告!J10="","",報告!J10)</f>
        <v/>
      </c>
      <c r="Q2" s="109" t="str">
        <f>IF(報告!E11="","",報告!E11)</f>
        <v/>
      </c>
      <c r="R2" s="109" t="str">
        <f>IF(報告!L11="","",報告!L11)</f>
        <v/>
      </c>
      <c r="S2" s="110" t="str">
        <f>IF(報告!C12="","",報告!C12)</f>
        <v/>
      </c>
      <c r="T2" s="110" t="str">
        <f>IF(報告!I12="","",報告!I12)</f>
        <v/>
      </c>
      <c r="U2" s="109" t="str">
        <f>IF(報告!N12="","",報告!N12)</f>
        <v/>
      </c>
      <c r="V2" s="109" t="str">
        <f>IF(報告!E14="","",報告!E14)</f>
        <v/>
      </c>
      <c r="W2" s="109" t="str">
        <f>IF(報告!J14="","",報告!J14)</f>
        <v/>
      </c>
      <c r="X2" s="111" t="str">
        <f>IF(報告!F15="","",報告!F15)</f>
        <v/>
      </c>
      <c r="Y2" s="111" t="str">
        <f>IF(報告!J15="","",報告!J15)</f>
        <v/>
      </c>
      <c r="Z2" s="111" t="str">
        <f>IF(報告!N15="","",報告!N15)</f>
        <v/>
      </c>
      <c r="AA2" s="109" t="str">
        <f>IF(報告!G16="","",報告!G16)</f>
        <v/>
      </c>
      <c r="AB2" s="109" t="str">
        <f>IF(報告!G17="","",報告!G17)</f>
        <v/>
      </c>
      <c r="AC2" s="112" t="str">
        <f>IF(報告!D19="","",報告!D19)</f>
        <v/>
      </c>
      <c r="AD2" s="112" t="str">
        <f>IF(報告!D20="","",報告!D20)</f>
        <v/>
      </c>
      <c r="AE2" s="109" t="str">
        <f>IF(報告!N20="","",報告!N20)</f>
        <v/>
      </c>
      <c r="AF2" s="112" t="str">
        <f>IF(報告!D21="","",報告!D21)</f>
        <v/>
      </c>
      <c r="AG2" s="112" t="str">
        <f>IF(報告!I21="","",報告!I21)</f>
        <v/>
      </c>
      <c r="AH2" s="109" t="str">
        <f>IF(報告!J21="","",報告!J21)</f>
        <v>その他(　　　　　　　　　　　　　　)</v>
      </c>
      <c r="AI2" s="113" t="str">
        <f>IF(報告!G23="","",報告!G23)</f>
        <v/>
      </c>
      <c r="AJ2" s="113" t="str">
        <f>IF(報告!L23="","",報告!L23)</f>
        <v/>
      </c>
      <c r="AK2" s="114" t="str">
        <f>IF(報告!E24="","",報告!E24)</f>
        <v/>
      </c>
      <c r="AL2" s="114" t="str">
        <f>IF(報告!H24="","",報告!H24)</f>
        <v/>
      </c>
      <c r="AM2" s="114" t="str">
        <f>IF(報告!K24="","",報告!K24)</f>
        <v/>
      </c>
      <c r="AN2" s="114" t="str">
        <f>IF(報告!N24="","",報告!N24)</f>
        <v/>
      </c>
      <c r="AO2" s="114" t="str">
        <f>IF(報告!F25="","",報告!F25)</f>
        <v/>
      </c>
      <c r="AP2" s="114" t="str">
        <f>IF(報告!J25="","",報告!J25)</f>
        <v/>
      </c>
      <c r="AQ2" s="114" t="str">
        <f>IF(報告!N25="","",報告!N25)</f>
        <v/>
      </c>
      <c r="AR2" s="112" t="str">
        <f>IF(報告!P44="","",報告!P44)</f>
        <v/>
      </c>
      <c r="AS2" s="112" t="str">
        <f>IF(報告!A45="","",報告!A45)</f>
        <v/>
      </c>
      <c r="AT2" s="115" t="str">
        <f>IF(報告!S44="","",報告!S44)</f>
        <v/>
      </c>
    </row>
    <row r="3" spans="1:46" ht="15" customHeight="1" x14ac:dyDescent="0.55000000000000004">
      <c r="A3" s="116">
        <f>A2+1</f>
        <v>2</v>
      </c>
      <c r="B3" s="117" t="str">
        <f t="shared" si="0"/>
        <v/>
      </c>
      <c r="C3" s="118" t="str">
        <f>IF(報告!B30="","",報告!B30)</f>
        <v/>
      </c>
      <c r="D3" s="118" t="str">
        <f>IF(報告!D30="","",報告!D30)</f>
        <v/>
      </c>
      <c r="E3" s="118" t="str">
        <f>IF(報告!E30="","",報告!E30)</f>
        <v/>
      </c>
      <c r="F3" s="118" t="str">
        <f>IF(報告!F30="","",報告!F30)</f>
        <v/>
      </c>
      <c r="G3" s="118" t="str">
        <f>IF(報告!H30="","",報告!H30)</f>
        <v/>
      </c>
      <c r="H3" s="118" t="str">
        <f>IF(報告!J30="","",報告!J30)</f>
        <v/>
      </c>
      <c r="I3" s="119" t="str">
        <f>IF(報告!L30="","",報告!L30)</f>
        <v/>
      </c>
      <c r="J3" s="120" t="str">
        <f t="shared" ref="J3:J16" si="1">IF($F3="","",J2)</f>
        <v/>
      </c>
      <c r="K3" s="121" t="str">
        <f t="shared" ref="K3:K16" si="2">IF($F3="","",K2)</f>
        <v/>
      </c>
      <c r="L3" s="122" t="str">
        <f t="shared" ref="L3:L16" si="3">IF($F3="","",L2)</f>
        <v/>
      </c>
      <c r="M3" s="122" t="str">
        <f t="shared" ref="M3:M16" si="4">IF($F3="","",M2)</f>
        <v/>
      </c>
      <c r="N3" s="122" t="str">
        <f t="shared" ref="N3:N16" si="5">IF($F3="","",N2)</f>
        <v/>
      </c>
      <c r="O3" s="122" t="str">
        <f>IF(N3="","",VLOOKUP(N3,リスト!$F$1:$G$19,2,0))</f>
        <v/>
      </c>
      <c r="P3" s="122" t="str">
        <f t="shared" ref="P3:P16" si="6">IF($F3="","",P2)</f>
        <v/>
      </c>
      <c r="Q3" s="122" t="str">
        <f t="shared" ref="Q3:Q16" si="7">IF($F3="","",Q2)</f>
        <v/>
      </c>
      <c r="R3" s="122" t="str">
        <f t="shared" ref="R3:R16" si="8">IF($F3="","",R2)</f>
        <v/>
      </c>
      <c r="S3" s="122" t="str">
        <f t="shared" ref="S3:S16" si="9">IF($F3="","",S2)</f>
        <v/>
      </c>
      <c r="T3" s="122" t="str">
        <f t="shared" ref="T3:T16" si="10">IF($F3="","",T2)</f>
        <v/>
      </c>
      <c r="U3" s="122" t="str">
        <f t="shared" ref="U3:U16" si="11">IF($F3="","",U2)</f>
        <v/>
      </c>
      <c r="V3" s="122" t="str">
        <f t="shared" ref="V3:V16" si="12">IF($F3="","",V2)</f>
        <v/>
      </c>
      <c r="W3" s="122" t="str">
        <f t="shared" ref="W3:W16" si="13">IF($F3="","",W2)</f>
        <v/>
      </c>
      <c r="X3" s="122" t="str">
        <f t="shared" ref="X3:X16" si="14">IF($F3="","",X2)</f>
        <v/>
      </c>
      <c r="Y3" s="122" t="str">
        <f t="shared" ref="Y3:Y16" si="15">IF($F3="","",Y2)</f>
        <v/>
      </c>
      <c r="Z3" s="122" t="str">
        <f t="shared" ref="Z3:Z16" si="16">IF($F3="","",Z2)</f>
        <v/>
      </c>
      <c r="AA3" s="122" t="str">
        <f t="shared" ref="AA3:AA16" si="17">IF($F3="","",AA2)</f>
        <v/>
      </c>
      <c r="AB3" s="122" t="str">
        <f t="shared" ref="AB3:AB16" si="18">IF($F3="","",AB2)</f>
        <v/>
      </c>
      <c r="AC3" s="122" t="str">
        <f t="shared" ref="AC3:AC16" si="19">IF($F3="","",AC2)</f>
        <v/>
      </c>
      <c r="AD3" s="122" t="str">
        <f t="shared" ref="AD3:AD16" si="20">IF($F3="","",AD2)</f>
        <v/>
      </c>
      <c r="AE3" s="122" t="str">
        <f t="shared" ref="AE3:AE16" si="21">IF($F3="","",AE2)</f>
        <v/>
      </c>
      <c r="AF3" s="122" t="str">
        <f t="shared" ref="AF3:AF16" si="22">IF($F3="","",AF2)</f>
        <v/>
      </c>
      <c r="AG3" s="122" t="str">
        <f t="shared" ref="AG3:AG16" si="23">IF($F3="","",AG2)</f>
        <v/>
      </c>
      <c r="AH3" s="122" t="str">
        <f t="shared" ref="AH3:AH16" si="24">IF($F3="","",AH2)</f>
        <v/>
      </c>
      <c r="AI3" s="122" t="str">
        <f t="shared" ref="AI3:AI16" si="25">IF($F3="","",AI2)</f>
        <v/>
      </c>
      <c r="AJ3" s="122" t="str">
        <f t="shared" ref="AJ3:AJ16" si="26">IF($F3="","",AJ2)</f>
        <v/>
      </c>
      <c r="AK3" s="123" t="str">
        <f t="shared" ref="AK3:AK16" si="27">IF($F3="","",AK2)</f>
        <v/>
      </c>
      <c r="AL3" s="123" t="str">
        <f t="shared" ref="AL3:AL16" si="28">IF($F3="","",AL2)</f>
        <v/>
      </c>
      <c r="AM3" s="123" t="str">
        <f t="shared" ref="AM3:AM16" si="29">IF($F3="","",AM2)</f>
        <v/>
      </c>
      <c r="AN3" s="123" t="str">
        <f t="shared" ref="AN3:AN16" si="30">IF($F3="","",AN2)</f>
        <v/>
      </c>
      <c r="AO3" s="123" t="str">
        <f t="shared" ref="AO3:AO16" si="31">IF($F3="","",AO2)</f>
        <v/>
      </c>
      <c r="AP3" s="123" t="str">
        <f t="shared" ref="AP3:AP16" si="32">IF($F3="","",AP2)</f>
        <v/>
      </c>
      <c r="AQ3" s="123" t="str">
        <f t="shared" ref="AQ3:AQ16" si="33">IF($F3="","",AQ2)</f>
        <v/>
      </c>
      <c r="AR3" s="122" t="str">
        <f t="shared" ref="AR3:AR16" si="34">IF($F3="","",AR2)</f>
        <v/>
      </c>
      <c r="AS3" s="122" t="str">
        <f t="shared" ref="AS3:AS16" si="35">IF($F3="","",AS2)</f>
        <v/>
      </c>
      <c r="AT3" s="124" t="str">
        <f t="shared" ref="AT3:AT16" si="36">IF($F3="","",AT2)</f>
        <v/>
      </c>
    </row>
    <row r="4" spans="1:46" ht="15" customHeight="1" x14ac:dyDescent="0.55000000000000004">
      <c r="A4" s="78">
        <f t="shared" ref="A4:A16" si="37">A3+1</f>
        <v>3</v>
      </c>
      <c r="B4" s="77" t="str">
        <f t="shared" si="0"/>
        <v/>
      </c>
      <c r="C4" s="79" t="str">
        <f>IF(報告!B31="","",報告!B31)</f>
        <v/>
      </c>
      <c r="D4" s="79" t="str">
        <f>IF(報告!D31="","",報告!D31)</f>
        <v/>
      </c>
      <c r="E4" s="79" t="str">
        <f>IF(報告!E31="","",報告!E31)</f>
        <v/>
      </c>
      <c r="F4" s="79" t="str">
        <f>IF(報告!F31="","",報告!F31)</f>
        <v/>
      </c>
      <c r="G4" s="79" t="str">
        <f>IF(報告!H31="","",報告!H31)</f>
        <v/>
      </c>
      <c r="H4" s="79" t="str">
        <f>IF(報告!J31="","",報告!J31)</f>
        <v/>
      </c>
      <c r="I4" s="80" t="str">
        <f>IF(報告!L31="","",報告!L31)</f>
        <v/>
      </c>
      <c r="J4" s="85" t="str">
        <f t="shared" si="1"/>
        <v/>
      </c>
      <c r="K4" s="86" t="str">
        <f t="shared" si="2"/>
        <v/>
      </c>
      <c r="L4" s="89" t="str">
        <f t="shared" si="3"/>
        <v/>
      </c>
      <c r="M4" s="89" t="str">
        <f t="shared" si="4"/>
        <v/>
      </c>
      <c r="N4" s="89" t="str">
        <f t="shared" si="5"/>
        <v/>
      </c>
      <c r="O4" s="89" t="str">
        <f>IF(N4="","",VLOOKUP(N4,リスト!$F$1:$G$19,2,0))</f>
        <v/>
      </c>
      <c r="P4" s="89" t="str">
        <f t="shared" si="6"/>
        <v/>
      </c>
      <c r="Q4" s="89" t="str">
        <f t="shared" si="7"/>
        <v/>
      </c>
      <c r="R4" s="89" t="str">
        <f t="shared" si="8"/>
        <v/>
      </c>
      <c r="S4" s="89" t="str">
        <f t="shared" si="9"/>
        <v/>
      </c>
      <c r="T4" s="89" t="str">
        <f t="shared" si="10"/>
        <v/>
      </c>
      <c r="U4" s="89" t="str">
        <f t="shared" si="11"/>
        <v/>
      </c>
      <c r="V4" s="89" t="str">
        <f t="shared" si="12"/>
        <v/>
      </c>
      <c r="W4" s="89" t="str">
        <f t="shared" si="13"/>
        <v/>
      </c>
      <c r="X4" s="89" t="str">
        <f t="shared" si="14"/>
        <v/>
      </c>
      <c r="Y4" s="89" t="str">
        <f t="shared" si="15"/>
        <v/>
      </c>
      <c r="Z4" s="89" t="str">
        <f t="shared" si="16"/>
        <v/>
      </c>
      <c r="AA4" s="89" t="str">
        <f t="shared" si="17"/>
        <v/>
      </c>
      <c r="AB4" s="89" t="str">
        <f t="shared" si="18"/>
        <v/>
      </c>
      <c r="AC4" s="89" t="str">
        <f t="shared" si="19"/>
        <v/>
      </c>
      <c r="AD4" s="89" t="str">
        <f t="shared" si="20"/>
        <v/>
      </c>
      <c r="AE4" s="89" t="str">
        <f t="shared" si="21"/>
        <v/>
      </c>
      <c r="AF4" s="89" t="str">
        <f t="shared" si="22"/>
        <v/>
      </c>
      <c r="AG4" s="89" t="str">
        <f t="shared" si="23"/>
        <v/>
      </c>
      <c r="AH4" s="89" t="str">
        <f t="shared" si="24"/>
        <v/>
      </c>
      <c r="AI4" s="89" t="str">
        <f t="shared" si="25"/>
        <v/>
      </c>
      <c r="AJ4" s="89" t="str">
        <f t="shared" si="26"/>
        <v/>
      </c>
      <c r="AK4" s="93" t="str">
        <f t="shared" si="27"/>
        <v/>
      </c>
      <c r="AL4" s="93" t="str">
        <f t="shared" si="28"/>
        <v/>
      </c>
      <c r="AM4" s="93" t="str">
        <f t="shared" si="29"/>
        <v/>
      </c>
      <c r="AN4" s="93" t="str">
        <f t="shared" si="30"/>
        <v/>
      </c>
      <c r="AO4" s="93" t="str">
        <f t="shared" si="31"/>
        <v/>
      </c>
      <c r="AP4" s="93" t="str">
        <f t="shared" si="32"/>
        <v/>
      </c>
      <c r="AQ4" s="93" t="str">
        <f t="shared" si="33"/>
        <v/>
      </c>
      <c r="AR4" s="89" t="str">
        <f t="shared" si="34"/>
        <v/>
      </c>
      <c r="AS4" s="89" t="str">
        <f t="shared" si="35"/>
        <v/>
      </c>
      <c r="AT4" s="90" t="str">
        <f t="shared" si="36"/>
        <v/>
      </c>
    </row>
    <row r="5" spans="1:46" ht="15" customHeight="1" x14ac:dyDescent="0.55000000000000004">
      <c r="A5" s="78">
        <f t="shared" si="37"/>
        <v>4</v>
      </c>
      <c r="B5" s="77" t="str">
        <f t="shared" si="0"/>
        <v/>
      </c>
      <c r="C5" s="79" t="str">
        <f>IF(報告!B32="","",報告!B32)</f>
        <v/>
      </c>
      <c r="D5" s="79" t="str">
        <f>IF(報告!D32="","",報告!D32)</f>
        <v/>
      </c>
      <c r="E5" s="79" t="str">
        <f>IF(報告!E32="","",報告!E32)</f>
        <v/>
      </c>
      <c r="F5" s="79" t="str">
        <f>IF(報告!F32="","",報告!F32)</f>
        <v/>
      </c>
      <c r="G5" s="79" t="str">
        <f>IF(報告!H32="","",報告!H32)</f>
        <v/>
      </c>
      <c r="H5" s="79" t="str">
        <f>IF(報告!J32="","",報告!J32)</f>
        <v/>
      </c>
      <c r="I5" s="80" t="str">
        <f>IF(報告!L32="","",報告!L32)</f>
        <v/>
      </c>
      <c r="J5" s="85" t="str">
        <f t="shared" si="1"/>
        <v/>
      </c>
      <c r="K5" s="86" t="str">
        <f t="shared" si="2"/>
        <v/>
      </c>
      <c r="L5" s="89" t="str">
        <f t="shared" si="3"/>
        <v/>
      </c>
      <c r="M5" s="89" t="str">
        <f t="shared" si="4"/>
        <v/>
      </c>
      <c r="N5" s="89" t="str">
        <f t="shared" si="5"/>
        <v/>
      </c>
      <c r="O5" s="89" t="str">
        <f>IF(N5="","",VLOOKUP(N5,リスト!$F$1:$G$19,2,0))</f>
        <v/>
      </c>
      <c r="P5" s="89" t="str">
        <f t="shared" si="6"/>
        <v/>
      </c>
      <c r="Q5" s="89" t="str">
        <f t="shared" si="7"/>
        <v/>
      </c>
      <c r="R5" s="89" t="str">
        <f t="shared" si="8"/>
        <v/>
      </c>
      <c r="S5" s="89" t="str">
        <f t="shared" si="9"/>
        <v/>
      </c>
      <c r="T5" s="89" t="str">
        <f t="shared" si="10"/>
        <v/>
      </c>
      <c r="U5" s="89" t="str">
        <f t="shared" si="11"/>
        <v/>
      </c>
      <c r="V5" s="89" t="str">
        <f t="shared" si="12"/>
        <v/>
      </c>
      <c r="W5" s="89" t="str">
        <f t="shared" si="13"/>
        <v/>
      </c>
      <c r="X5" s="89" t="str">
        <f t="shared" si="14"/>
        <v/>
      </c>
      <c r="Y5" s="89" t="str">
        <f t="shared" si="15"/>
        <v/>
      </c>
      <c r="Z5" s="89" t="str">
        <f t="shared" si="16"/>
        <v/>
      </c>
      <c r="AA5" s="89" t="str">
        <f t="shared" si="17"/>
        <v/>
      </c>
      <c r="AB5" s="89" t="str">
        <f t="shared" si="18"/>
        <v/>
      </c>
      <c r="AC5" s="89" t="str">
        <f t="shared" si="19"/>
        <v/>
      </c>
      <c r="AD5" s="89" t="str">
        <f t="shared" si="20"/>
        <v/>
      </c>
      <c r="AE5" s="89" t="str">
        <f t="shared" si="21"/>
        <v/>
      </c>
      <c r="AF5" s="89" t="str">
        <f t="shared" si="22"/>
        <v/>
      </c>
      <c r="AG5" s="89" t="str">
        <f t="shared" si="23"/>
        <v/>
      </c>
      <c r="AH5" s="89" t="str">
        <f t="shared" si="24"/>
        <v/>
      </c>
      <c r="AI5" s="89" t="str">
        <f t="shared" si="25"/>
        <v/>
      </c>
      <c r="AJ5" s="89" t="str">
        <f t="shared" si="26"/>
        <v/>
      </c>
      <c r="AK5" s="93" t="str">
        <f t="shared" si="27"/>
        <v/>
      </c>
      <c r="AL5" s="93" t="str">
        <f t="shared" si="28"/>
        <v/>
      </c>
      <c r="AM5" s="93" t="str">
        <f t="shared" si="29"/>
        <v/>
      </c>
      <c r="AN5" s="93" t="str">
        <f t="shared" si="30"/>
        <v/>
      </c>
      <c r="AO5" s="93" t="str">
        <f t="shared" si="31"/>
        <v/>
      </c>
      <c r="AP5" s="93" t="str">
        <f t="shared" si="32"/>
        <v/>
      </c>
      <c r="AQ5" s="93" t="str">
        <f t="shared" si="33"/>
        <v/>
      </c>
      <c r="AR5" s="89" t="str">
        <f t="shared" si="34"/>
        <v/>
      </c>
      <c r="AS5" s="89" t="str">
        <f t="shared" si="35"/>
        <v/>
      </c>
      <c r="AT5" s="90" t="str">
        <f t="shared" si="36"/>
        <v/>
      </c>
    </row>
    <row r="6" spans="1:46" s="62" customFormat="1" ht="15" customHeight="1" x14ac:dyDescent="0.55000000000000004">
      <c r="A6" s="78">
        <f t="shared" si="37"/>
        <v>5</v>
      </c>
      <c r="B6" s="77" t="str">
        <f t="shared" si="0"/>
        <v/>
      </c>
      <c r="C6" s="79" t="str">
        <f>IF(報告!B33="","",報告!B33)</f>
        <v/>
      </c>
      <c r="D6" s="79" t="str">
        <f>IF(報告!D33="","",報告!D33)</f>
        <v/>
      </c>
      <c r="E6" s="79" t="str">
        <f>IF(報告!E33="","",報告!E33)</f>
        <v/>
      </c>
      <c r="F6" s="79" t="str">
        <f>IF(報告!F33="","",報告!F33)</f>
        <v/>
      </c>
      <c r="G6" s="79" t="str">
        <f>IF(報告!H33="","",報告!H33)</f>
        <v/>
      </c>
      <c r="H6" s="79" t="str">
        <f>IF(報告!J33="","",報告!J33)</f>
        <v/>
      </c>
      <c r="I6" s="80" t="str">
        <f>IF(報告!L33="","",報告!L33)</f>
        <v/>
      </c>
      <c r="J6" s="85" t="str">
        <f t="shared" si="1"/>
        <v/>
      </c>
      <c r="K6" s="86" t="str">
        <f t="shared" si="2"/>
        <v/>
      </c>
      <c r="L6" s="89" t="str">
        <f t="shared" si="3"/>
        <v/>
      </c>
      <c r="M6" s="89" t="str">
        <f t="shared" si="4"/>
        <v/>
      </c>
      <c r="N6" s="89" t="str">
        <f t="shared" si="5"/>
        <v/>
      </c>
      <c r="O6" s="89" t="str">
        <f>IF(N6="","",VLOOKUP(N6,リスト!$F$1:$G$19,2,0))</f>
        <v/>
      </c>
      <c r="P6" s="89" t="str">
        <f t="shared" si="6"/>
        <v/>
      </c>
      <c r="Q6" s="89" t="str">
        <f t="shared" si="7"/>
        <v/>
      </c>
      <c r="R6" s="89" t="str">
        <f t="shared" si="8"/>
        <v/>
      </c>
      <c r="S6" s="89" t="str">
        <f t="shared" si="9"/>
        <v/>
      </c>
      <c r="T6" s="89" t="str">
        <f t="shared" si="10"/>
        <v/>
      </c>
      <c r="U6" s="89" t="str">
        <f t="shared" si="11"/>
        <v/>
      </c>
      <c r="V6" s="89" t="str">
        <f t="shared" si="12"/>
        <v/>
      </c>
      <c r="W6" s="89" t="str">
        <f t="shared" si="13"/>
        <v/>
      </c>
      <c r="X6" s="89" t="str">
        <f t="shared" si="14"/>
        <v/>
      </c>
      <c r="Y6" s="89" t="str">
        <f t="shared" si="15"/>
        <v/>
      </c>
      <c r="Z6" s="89" t="str">
        <f t="shared" si="16"/>
        <v/>
      </c>
      <c r="AA6" s="89" t="str">
        <f t="shared" si="17"/>
        <v/>
      </c>
      <c r="AB6" s="89" t="str">
        <f t="shared" si="18"/>
        <v/>
      </c>
      <c r="AC6" s="89" t="str">
        <f t="shared" si="19"/>
        <v/>
      </c>
      <c r="AD6" s="89" t="str">
        <f t="shared" si="20"/>
        <v/>
      </c>
      <c r="AE6" s="89" t="str">
        <f t="shared" si="21"/>
        <v/>
      </c>
      <c r="AF6" s="89" t="str">
        <f t="shared" si="22"/>
        <v/>
      </c>
      <c r="AG6" s="89" t="str">
        <f t="shared" si="23"/>
        <v/>
      </c>
      <c r="AH6" s="89" t="str">
        <f t="shared" si="24"/>
        <v/>
      </c>
      <c r="AI6" s="89" t="str">
        <f t="shared" si="25"/>
        <v/>
      </c>
      <c r="AJ6" s="89" t="str">
        <f t="shared" si="26"/>
        <v/>
      </c>
      <c r="AK6" s="93" t="str">
        <f t="shared" si="27"/>
        <v/>
      </c>
      <c r="AL6" s="93" t="str">
        <f t="shared" si="28"/>
        <v/>
      </c>
      <c r="AM6" s="93" t="str">
        <f t="shared" si="29"/>
        <v/>
      </c>
      <c r="AN6" s="93" t="str">
        <f t="shared" si="30"/>
        <v/>
      </c>
      <c r="AO6" s="93" t="str">
        <f t="shared" si="31"/>
        <v/>
      </c>
      <c r="AP6" s="93" t="str">
        <f t="shared" si="32"/>
        <v/>
      </c>
      <c r="AQ6" s="93" t="str">
        <f t="shared" si="33"/>
        <v/>
      </c>
      <c r="AR6" s="89" t="str">
        <f t="shared" si="34"/>
        <v/>
      </c>
      <c r="AS6" s="89" t="str">
        <f t="shared" si="35"/>
        <v/>
      </c>
      <c r="AT6" s="90" t="str">
        <f t="shared" si="36"/>
        <v/>
      </c>
    </row>
    <row r="7" spans="1:46" s="62" customFormat="1" ht="15" customHeight="1" x14ac:dyDescent="0.55000000000000004">
      <c r="A7" s="78">
        <f t="shared" si="37"/>
        <v>6</v>
      </c>
      <c r="B7" s="77" t="str">
        <f t="shared" si="0"/>
        <v/>
      </c>
      <c r="C7" s="79" t="str">
        <f>IF(報告!B34="","",報告!B34)</f>
        <v/>
      </c>
      <c r="D7" s="79" t="str">
        <f>IF(報告!D34="","",報告!D34)</f>
        <v/>
      </c>
      <c r="E7" s="79" t="str">
        <f>IF(報告!E34="","",報告!E34)</f>
        <v/>
      </c>
      <c r="F7" s="79" t="str">
        <f>IF(報告!F34="","",報告!F34)</f>
        <v/>
      </c>
      <c r="G7" s="79" t="str">
        <f>IF(報告!H34="","",報告!H34)</f>
        <v/>
      </c>
      <c r="H7" s="79" t="str">
        <f>IF(報告!J34="","",報告!J34)</f>
        <v/>
      </c>
      <c r="I7" s="80" t="str">
        <f>IF(報告!L34="","",報告!L34)</f>
        <v/>
      </c>
      <c r="J7" s="85" t="str">
        <f t="shared" si="1"/>
        <v/>
      </c>
      <c r="K7" s="86" t="str">
        <f t="shared" si="2"/>
        <v/>
      </c>
      <c r="L7" s="89" t="str">
        <f t="shared" si="3"/>
        <v/>
      </c>
      <c r="M7" s="89" t="str">
        <f t="shared" si="4"/>
        <v/>
      </c>
      <c r="N7" s="89" t="str">
        <f t="shared" si="5"/>
        <v/>
      </c>
      <c r="O7" s="89" t="str">
        <f>IF(N7="","",VLOOKUP(N7,リスト!$F$1:$G$19,2,0))</f>
        <v/>
      </c>
      <c r="P7" s="89" t="str">
        <f t="shared" si="6"/>
        <v/>
      </c>
      <c r="Q7" s="89" t="str">
        <f t="shared" si="7"/>
        <v/>
      </c>
      <c r="R7" s="89" t="str">
        <f t="shared" si="8"/>
        <v/>
      </c>
      <c r="S7" s="89" t="str">
        <f t="shared" si="9"/>
        <v/>
      </c>
      <c r="T7" s="89" t="str">
        <f t="shared" si="10"/>
        <v/>
      </c>
      <c r="U7" s="89" t="str">
        <f t="shared" si="11"/>
        <v/>
      </c>
      <c r="V7" s="89" t="str">
        <f t="shared" si="12"/>
        <v/>
      </c>
      <c r="W7" s="89" t="str">
        <f t="shared" si="13"/>
        <v/>
      </c>
      <c r="X7" s="89" t="str">
        <f t="shared" si="14"/>
        <v/>
      </c>
      <c r="Y7" s="89" t="str">
        <f t="shared" si="15"/>
        <v/>
      </c>
      <c r="Z7" s="89" t="str">
        <f t="shared" si="16"/>
        <v/>
      </c>
      <c r="AA7" s="89" t="str">
        <f t="shared" si="17"/>
        <v/>
      </c>
      <c r="AB7" s="89" t="str">
        <f t="shared" si="18"/>
        <v/>
      </c>
      <c r="AC7" s="89" t="str">
        <f t="shared" si="19"/>
        <v/>
      </c>
      <c r="AD7" s="89" t="str">
        <f t="shared" si="20"/>
        <v/>
      </c>
      <c r="AE7" s="89" t="str">
        <f t="shared" si="21"/>
        <v/>
      </c>
      <c r="AF7" s="89" t="str">
        <f t="shared" si="22"/>
        <v/>
      </c>
      <c r="AG7" s="89" t="str">
        <f t="shared" si="23"/>
        <v/>
      </c>
      <c r="AH7" s="89" t="str">
        <f t="shared" si="24"/>
        <v/>
      </c>
      <c r="AI7" s="89" t="str">
        <f t="shared" si="25"/>
        <v/>
      </c>
      <c r="AJ7" s="89" t="str">
        <f t="shared" si="26"/>
        <v/>
      </c>
      <c r="AK7" s="93" t="str">
        <f t="shared" si="27"/>
        <v/>
      </c>
      <c r="AL7" s="93" t="str">
        <f t="shared" si="28"/>
        <v/>
      </c>
      <c r="AM7" s="93" t="str">
        <f t="shared" si="29"/>
        <v/>
      </c>
      <c r="AN7" s="93" t="str">
        <f t="shared" si="30"/>
        <v/>
      </c>
      <c r="AO7" s="93" t="str">
        <f t="shared" si="31"/>
        <v/>
      </c>
      <c r="AP7" s="93" t="str">
        <f t="shared" si="32"/>
        <v/>
      </c>
      <c r="AQ7" s="93" t="str">
        <f t="shared" si="33"/>
        <v/>
      </c>
      <c r="AR7" s="89" t="str">
        <f t="shared" si="34"/>
        <v/>
      </c>
      <c r="AS7" s="89" t="str">
        <f t="shared" si="35"/>
        <v/>
      </c>
      <c r="AT7" s="90" t="str">
        <f t="shared" si="36"/>
        <v/>
      </c>
    </row>
    <row r="8" spans="1:46" s="62" customFormat="1" ht="15" customHeight="1" x14ac:dyDescent="0.55000000000000004">
      <c r="A8" s="78">
        <f t="shared" si="37"/>
        <v>7</v>
      </c>
      <c r="B8" s="77" t="str">
        <f t="shared" si="0"/>
        <v/>
      </c>
      <c r="C8" s="79" t="str">
        <f>IF(報告!B35="","",報告!B35)</f>
        <v/>
      </c>
      <c r="D8" s="79" t="str">
        <f>IF(報告!D35="","",報告!D35)</f>
        <v/>
      </c>
      <c r="E8" s="79" t="str">
        <f>IF(報告!E35="","",報告!E35)</f>
        <v/>
      </c>
      <c r="F8" s="79" t="str">
        <f>IF(報告!F35="","",報告!F35)</f>
        <v/>
      </c>
      <c r="G8" s="79" t="str">
        <f>IF(報告!H35="","",報告!H35)</f>
        <v/>
      </c>
      <c r="H8" s="79" t="str">
        <f>IF(報告!J35="","",報告!J35)</f>
        <v/>
      </c>
      <c r="I8" s="80" t="str">
        <f>IF(報告!L35="","",報告!L35)</f>
        <v/>
      </c>
      <c r="J8" s="85" t="str">
        <f t="shared" si="1"/>
        <v/>
      </c>
      <c r="K8" s="86" t="str">
        <f t="shared" si="2"/>
        <v/>
      </c>
      <c r="L8" s="89" t="str">
        <f t="shared" si="3"/>
        <v/>
      </c>
      <c r="M8" s="89" t="str">
        <f t="shared" si="4"/>
        <v/>
      </c>
      <c r="N8" s="89" t="str">
        <f t="shared" si="5"/>
        <v/>
      </c>
      <c r="O8" s="89" t="str">
        <f>IF(N8="","",VLOOKUP(N8,リスト!$F$1:$G$19,2,0))</f>
        <v/>
      </c>
      <c r="P8" s="89" t="str">
        <f t="shared" si="6"/>
        <v/>
      </c>
      <c r="Q8" s="89" t="str">
        <f t="shared" si="7"/>
        <v/>
      </c>
      <c r="R8" s="89" t="str">
        <f t="shared" si="8"/>
        <v/>
      </c>
      <c r="S8" s="89" t="str">
        <f t="shared" si="9"/>
        <v/>
      </c>
      <c r="T8" s="89" t="str">
        <f t="shared" si="10"/>
        <v/>
      </c>
      <c r="U8" s="89" t="str">
        <f t="shared" si="11"/>
        <v/>
      </c>
      <c r="V8" s="89" t="str">
        <f t="shared" si="12"/>
        <v/>
      </c>
      <c r="W8" s="89" t="str">
        <f t="shared" si="13"/>
        <v/>
      </c>
      <c r="X8" s="89" t="str">
        <f t="shared" si="14"/>
        <v/>
      </c>
      <c r="Y8" s="89" t="str">
        <f t="shared" si="15"/>
        <v/>
      </c>
      <c r="Z8" s="89" t="str">
        <f t="shared" si="16"/>
        <v/>
      </c>
      <c r="AA8" s="89" t="str">
        <f t="shared" si="17"/>
        <v/>
      </c>
      <c r="AB8" s="89" t="str">
        <f t="shared" si="18"/>
        <v/>
      </c>
      <c r="AC8" s="89" t="str">
        <f t="shared" si="19"/>
        <v/>
      </c>
      <c r="AD8" s="89" t="str">
        <f t="shared" si="20"/>
        <v/>
      </c>
      <c r="AE8" s="89" t="str">
        <f t="shared" si="21"/>
        <v/>
      </c>
      <c r="AF8" s="89" t="str">
        <f t="shared" si="22"/>
        <v/>
      </c>
      <c r="AG8" s="89" t="str">
        <f t="shared" si="23"/>
        <v/>
      </c>
      <c r="AH8" s="89" t="str">
        <f t="shared" si="24"/>
        <v/>
      </c>
      <c r="AI8" s="89" t="str">
        <f t="shared" si="25"/>
        <v/>
      </c>
      <c r="AJ8" s="89" t="str">
        <f t="shared" si="26"/>
        <v/>
      </c>
      <c r="AK8" s="93" t="str">
        <f t="shared" si="27"/>
        <v/>
      </c>
      <c r="AL8" s="93" t="str">
        <f t="shared" si="28"/>
        <v/>
      </c>
      <c r="AM8" s="93" t="str">
        <f t="shared" si="29"/>
        <v/>
      </c>
      <c r="AN8" s="93" t="str">
        <f t="shared" si="30"/>
        <v/>
      </c>
      <c r="AO8" s="93" t="str">
        <f t="shared" si="31"/>
        <v/>
      </c>
      <c r="AP8" s="93" t="str">
        <f t="shared" si="32"/>
        <v/>
      </c>
      <c r="AQ8" s="93" t="str">
        <f t="shared" si="33"/>
        <v/>
      </c>
      <c r="AR8" s="89" t="str">
        <f t="shared" si="34"/>
        <v/>
      </c>
      <c r="AS8" s="89" t="str">
        <f t="shared" si="35"/>
        <v/>
      </c>
      <c r="AT8" s="90" t="str">
        <f t="shared" si="36"/>
        <v/>
      </c>
    </row>
    <row r="9" spans="1:46" s="62" customFormat="1" ht="15" customHeight="1" x14ac:dyDescent="0.55000000000000004">
      <c r="A9" s="78">
        <f t="shared" si="37"/>
        <v>8</v>
      </c>
      <c r="B9" s="77" t="str">
        <f t="shared" si="0"/>
        <v/>
      </c>
      <c r="C9" s="79" t="str">
        <f>IF(報告!B36="","",報告!B36)</f>
        <v/>
      </c>
      <c r="D9" s="79" t="str">
        <f>IF(報告!D36="","",報告!D36)</f>
        <v/>
      </c>
      <c r="E9" s="79" t="str">
        <f>IF(報告!E36="","",報告!E36)</f>
        <v/>
      </c>
      <c r="F9" s="79" t="str">
        <f>IF(報告!F36="","",報告!F36)</f>
        <v/>
      </c>
      <c r="G9" s="79" t="str">
        <f>IF(報告!H36="","",報告!H36)</f>
        <v/>
      </c>
      <c r="H9" s="79" t="str">
        <f>IF(報告!J36="","",報告!J36)</f>
        <v/>
      </c>
      <c r="I9" s="80" t="str">
        <f>IF(報告!L36="","",報告!L36)</f>
        <v/>
      </c>
      <c r="J9" s="85" t="str">
        <f t="shared" si="1"/>
        <v/>
      </c>
      <c r="K9" s="86" t="str">
        <f t="shared" si="2"/>
        <v/>
      </c>
      <c r="L9" s="89" t="str">
        <f t="shared" si="3"/>
        <v/>
      </c>
      <c r="M9" s="89" t="str">
        <f t="shared" si="4"/>
        <v/>
      </c>
      <c r="N9" s="89" t="str">
        <f t="shared" si="5"/>
        <v/>
      </c>
      <c r="O9" s="89" t="str">
        <f>IF(N9="","",VLOOKUP(N9,リスト!$F$1:$G$19,2,0))</f>
        <v/>
      </c>
      <c r="P9" s="89" t="str">
        <f t="shared" si="6"/>
        <v/>
      </c>
      <c r="Q9" s="89" t="str">
        <f t="shared" si="7"/>
        <v/>
      </c>
      <c r="R9" s="89" t="str">
        <f t="shared" si="8"/>
        <v/>
      </c>
      <c r="S9" s="89" t="str">
        <f t="shared" si="9"/>
        <v/>
      </c>
      <c r="T9" s="89" t="str">
        <f t="shared" si="10"/>
        <v/>
      </c>
      <c r="U9" s="89" t="str">
        <f t="shared" si="11"/>
        <v/>
      </c>
      <c r="V9" s="89" t="str">
        <f t="shared" si="12"/>
        <v/>
      </c>
      <c r="W9" s="89" t="str">
        <f t="shared" si="13"/>
        <v/>
      </c>
      <c r="X9" s="89" t="str">
        <f t="shared" si="14"/>
        <v/>
      </c>
      <c r="Y9" s="89" t="str">
        <f t="shared" si="15"/>
        <v/>
      </c>
      <c r="Z9" s="89" t="str">
        <f t="shared" si="16"/>
        <v/>
      </c>
      <c r="AA9" s="89" t="str">
        <f t="shared" si="17"/>
        <v/>
      </c>
      <c r="AB9" s="89" t="str">
        <f t="shared" si="18"/>
        <v/>
      </c>
      <c r="AC9" s="89" t="str">
        <f t="shared" si="19"/>
        <v/>
      </c>
      <c r="AD9" s="89" t="str">
        <f t="shared" si="20"/>
        <v/>
      </c>
      <c r="AE9" s="89" t="str">
        <f t="shared" si="21"/>
        <v/>
      </c>
      <c r="AF9" s="89" t="str">
        <f t="shared" si="22"/>
        <v/>
      </c>
      <c r="AG9" s="89" t="str">
        <f t="shared" si="23"/>
        <v/>
      </c>
      <c r="AH9" s="89" t="str">
        <f t="shared" si="24"/>
        <v/>
      </c>
      <c r="AI9" s="89" t="str">
        <f t="shared" si="25"/>
        <v/>
      </c>
      <c r="AJ9" s="89" t="str">
        <f t="shared" si="26"/>
        <v/>
      </c>
      <c r="AK9" s="93" t="str">
        <f t="shared" si="27"/>
        <v/>
      </c>
      <c r="AL9" s="93" t="str">
        <f t="shared" si="28"/>
        <v/>
      </c>
      <c r="AM9" s="93" t="str">
        <f t="shared" si="29"/>
        <v/>
      </c>
      <c r="AN9" s="93" t="str">
        <f t="shared" si="30"/>
        <v/>
      </c>
      <c r="AO9" s="93" t="str">
        <f t="shared" si="31"/>
        <v/>
      </c>
      <c r="AP9" s="93" t="str">
        <f t="shared" si="32"/>
        <v/>
      </c>
      <c r="AQ9" s="93" t="str">
        <f t="shared" si="33"/>
        <v/>
      </c>
      <c r="AR9" s="89" t="str">
        <f t="shared" si="34"/>
        <v/>
      </c>
      <c r="AS9" s="89" t="str">
        <f t="shared" si="35"/>
        <v/>
      </c>
      <c r="AT9" s="90" t="str">
        <f t="shared" si="36"/>
        <v/>
      </c>
    </row>
    <row r="10" spans="1:46" s="62" customFormat="1" ht="15" customHeight="1" x14ac:dyDescent="0.55000000000000004">
      <c r="A10" s="78">
        <f t="shared" si="37"/>
        <v>9</v>
      </c>
      <c r="B10" s="77" t="str">
        <f t="shared" si="0"/>
        <v/>
      </c>
      <c r="C10" s="79" t="str">
        <f>IF(報告!B37="","",報告!B37)</f>
        <v/>
      </c>
      <c r="D10" s="79" t="str">
        <f>IF(報告!D37="","",報告!D37)</f>
        <v/>
      </c>
      <c r="E10" s="79" t="str">
        <f>IF(報告!E37="","",報告!E37)</f>
        <v/>
      </c>
      <c r="F10" s="79" t="str">
        <f>IF(報告!F37="","",報告!F37)</f>
        <v/>
      </c>
      <c r="G10" s="79" t="str">
        <f>IF(報告!H37="","",報告!H37)</f>
        <v/>
      </c>
      <c r="H10" s="79" t="str">
        <f>IF(報告!J37="","",報告!J37)</f>
        <v/>
      </c>
      <c r="I10" s="80" t="str">
        <f>IF(報告!L37="","",報告!L37)</f>
        <v/>
      </c>
      <c r="J10" s="85" t="str">
        <f t="shared" si="1"/>
        <v/>
      </c>
      <c r="K10" s="86" t="str">
        <f t="shared" si="2"/>
        <v/>
      </c>
      <c r="L10" s="89" t="str">
        <f t="shared" si="3"/>
        <v/>
      </c>
      <c r="M10" s="89" t="str">
        <f t="shared" si="4"/>
        <v/>
      </c>
      <c r="N10" s="89" t="str">
        <f t="shared" si="5"/>
        <v/>
      </c>
      <c r="O10" s="89" t="str">
        <f>IF(N10="","",VLOOKUP(N10,リスト!$F$1:$G$19,2,0))</f>
        <v/>
      </c>
      <c r="P10" s="89" t="str">
        <f t="shared" si="6"/>
        <v/>
      </c>
      <c r="Q10" s="89" t="str">
        <f t="shared" si="7"/>
        <v/>
      </c>
      <c r="R10" s="89" t="str">
        <f t="shared" si="8"/>
        <v/>
      </c>
      <c r="S10" s="89" t="str">
        <f t="shared" si="9"/>
        <v/>
      </c>
      <c r="T10" s="89" t="str">
        <f t="shared" si="10"/>
        <v/>
      </c>
      <c r="U10" s="89" t="str">
        <f t="shared" si="11"/>
        <v/>
      </c>
      <c r="V10" s="89" t="str">
        <f t="shared" si="12"/>
        <v/>
      </c>
      <c r="W10" s="89" t="str">
        <f t="shared" si="13"/>
        <v/>
      </c>
      <c r="X10" s="89" t="str">
        <f t="shared" si="14"/>
        <v/>
      </c>
      <c r="Y10" s="89" t="str">
        <f t="shared" si="15"/>
        <v/>
      </c>
      <c r="Z10" s="89" t="str">
        <f t="shared" si="16"/>
        <v/>
      </c>
      <c r="AA10" s="89" t="str">
        <f t="shared" si="17"/>
        <v/>
      </c>
      <c r="AB10" s="89" t="str">
        <f t="shared" si="18"/>
        <v/>
      </c>
      <c r="AC10" s="89" t="str">
        <f t="shared" si="19"/>
        <v/>
      </c>
      <c r="AD10" s="89" t="str">
        <f t="shared" si="20"/>
        <v/>
      </c>
      <c r="AE10" s="89" t="str">
        <f t="shared" si="21"/>
        <v/>
      </c>
      <c r="AF10" s="89" t="str">
        <f t="shared" si="22"/>
        <v/>
      </c>
      <c r="AG10" s="89" t="str">
        <f t="shared" si="23"/>
        <v/>
      </c>
      <c r="AH10" s="89" t="str">
        <f t="shared" si="24"/>
        <v/>
      </c>
      <c r="AI10" s="89" t="str">
        <f t="shared" si="25"/>
        <v/>
      </c>
      <c r="AJ10" s="89" t="str">
        <f t="shared" si="26"/>
        <v/>
      </c>
      <c r="AK10" s="93" t="str">
        <f t="shared" si="27"/>
        <v/>
      </c>
      <c r="AL10" s="93" t="str">
        <f t="shared" si="28"/>
        <v/>
      </c>
      <c r="AM10" s="93" t="str">
        <f t="shared" si="29"/>
        <v/>
      </c>
      <c r="AN10" s="93" t="str">
        <f t="shared" si="30"/>
        <v/>
      </c>
      <c r="AO10" s="93" t="str">
        <f t="shared" si="31"/>
        <v/>
      </c>
      <c r="AP10" s="93" t="str">
        <f t="shared" si="32"/>
        <v/>
      </c>
      <c r="AQ10" s="93" t="str">
        <f t="shared" si="33"/>
        <v/>
      </c>
      <c r="AR10" s="89" t="str">
        <f t="shared" si="34"/>
        <v/>
      </c>
      <c r="AS10" s="89" t="str">
        <f t="shared" si="35"/>
        <v/>
      </c>
      <c r="AT10" s="90" t="str">
        <f t="shared" si="36"/>
        <v/>
      </c>
    </row>
    <row r="11" spans="1:46" s="62" customFormat="1" ht="15" customHeight="1" x14ac:dyDescent="0.55000000000000004">
      <c r="A11" s="78">
        <f t="shared" si="37"/>
        <v>10</v>
      </c>
      <c r="B11" s="77" t="str">
        <f t="shared" si="0"/>
        <v/>
      </c>
      <c r="C11" s="79" t="str">
        <f>IF(報告!B38="","",報告!B38)</f>
        <v/>
      </c>
      <c r="D11" s="79" t="str">
        <f>IF(報告!D38="","",報告!D38)</f>
        <v/>
      </c>
      <c r="E11" s="79" t="str">
        <f>IF(報告!E38="","",報告!E38)</f>
        <v/>
      </c>
      <c r="F11" s="79" t="str">
        <f>IF(報告!F38="","",報告!F38)</f>
        <v/>
      </c>
      <c r="G11" s="79" t="str">
        <f>IF(報告!H38="","",報告!H38)</f>
        <v/>
      </c>
      <c r="H11" s="79" t="str">
        <f>IF(報告!J38="","",報告!J38)</f>
        <v/>
      </c>
      <c r="I11" s="80" t="str">
        <f>IF(報告!L38="","",報告!L38)</f>
        <v/>
      </c>
      <c r="J11" s="85" t="str">
        <f t="shared" si="1"/>
        <v/>
      </c>
      <c r="K11" s="86" t="str">
        <f t="shared" si="2"/>
        <v/>
      </c>
      <c r="L11" s="89" t="str">
        <f t="shared" si="3"/>
        <v/>
      </c>
      <c r="M11" s="89" t="str">
        <f t="shared" si="4"/>
        <v/>
      </c>
      <c r="N11" s="89" t="str">
        <f t="shared" si="5"/>
        <v/>
      </c>
      <c r="O11" s="89" t="str">
        <f>IF(N11="","",VLOOKUP(N11,リスト!$F$1:$G$19,2,0))</f>
        <v/>
      </c>
      <c r="P11" s="89" t="str">
        <f t="shared" si="6"/>
        <v/>
      </c>
      <c r="Q11" s="89" t="str">
        <f t="shared" si="7"/>
        <v/>
      </c>
      <c r="R11" s="89" t="str">
        <f t="shared" si="8"/>
        <v/>
      </c>
      <c r="S11" s="89" t="str">
        <f t="shared" si="9"/>
        <v/>
      </c>
      <c r="T11" s="89" t="str">
        <f t="shared" si="10"/>
        <v/>
      </c>
      <c r="U11" s="89" t="str">
        <f t="shared" si="11"/>
        <v/>
      </c>
      <c r="V11" s="89" t="str">
        <f t="shared" si="12"/>
        <v/>
      </c>
      <c r="W11" s="89" t="str">
        <f t="shared" si="13"/>
        <v/>
      </c>
      <c r="X11" s="89" t="str">
        <f t="shared" si="14"/>
        <v/>
      </c>
      <c r="Y11" s="89" t="str">
        <f t="shared" si="15"/>
        <v/>
      </c>
      <c r="Z11" s="89" t="str">
        <f t="shared" si="16"/>
        <v/>
      </c>
      <c r="AA11" s="89" t="str">
        <f t="shared" si="17"/>
        <v/>
      </c>
      <c r="AB11" s="89" t="str">
        <f t="shared" si="18"/>
        <v/>
      </c>
      <c r="AC11" s="89" t="str">
        <f t="shared" si="19"/>
        <v/>
      </c>
      <c r="AD11" s="89" t="str">
        <f t="shared" si="20"/>
        <v/>
      </c>
      <c r="AE11" s="89" t="str">
        <f t="shared" si="21"/>
        <v/>
      </c>
      <c r="AF11" s="89" t="str">
        <f t="shared" si="22"/>
        <v/>
      </c>
      <c r="AG11" s="89" t="str">
        <f t="shared" si="23"/>
        <v/>
      </c>
      <c r="AH11" s="89" t="str">
        <f t="shared" si="24"/>
        <v/>
      </c>
      <c r="AI11" s="89" t="str">
        <f t="shared" si="25"/>
        <v/>
      </c>
      <c r="AJ11" s="89" t="str">
        <f t="shared" si="26"/>
        <v/>
      </c>
      <c r="AK11" s="93" t="str">
        <f t="shared" si="27"/>
        <v/>
      </c>
      <c r="AL11" s="93" t="str">
        <f t="shared" si="28"/>
        <v/>
      </c>
      <c r="AM11" s="93" t="str">
        <f t="shared" si="29"/>
        <v/>
      </c>
      <c r="AN11" s="93" t="str">
        <f t="shared" si="30"/>
        <v/>
      </c>
      <c r="AO11" s="93" t="str">
        <f t="shared" si="31"/>
        <v/>
      </c>
      <c r="AP11" s="93" t="str">
        <f t="shared" si="32"/>
        <v/>
      </c>
      <c r="AQ11" s="93" t="str">
        <f t="shared" si="33"/>
        <v/>
      </c>
      <c r="AR11" s="89" t="str">
        <f t="shared" si="34"/>
        <v/>
      </c>
      <c r="AS11" s="89" t="str">
        <f t="shared" si="35"/>
        <v/>
      </c>
      <c r="AT11" s="90" t="str">
        <f t="shared" si="36"/>
        <v/>
      </c>
    </row>
    <row r="12" spans="1:46" s="62" customFormat="1" ht="15" customHeight="1" x14ac:dyDescent="0.55000000000000004">
      <c r="A12" s="78">
        <f t="shared" si="37"/>
        <v>11</v>
      </c>
      <c r="B12" s="77" t="str">
        <f t="shared" si="0"/>
        <v/>
      </c>
      <c r="C12" s="79" t="str">
        <f>IF(報告!B39="","",報告!B39)</f>
        <v/>
      </c>
      <c r="D12" s="79" t="str">
        <f>IF(報告!D39="","",報告!D39)</f>
        <v/>
      </c>
      <c r="E12" s="79" t="str">
        <f>IF(報告!E39="","",報告!E39)</f>
        <v/>
      </c>
      <c r="F12" s="79" t="str">
        <f>IF(報告!F39="","",報告!F39)</f>
        <v/>
      </c>
      <c r="G12" s="79" t="str">
        <f>IF(報告!H39="","",報告!H39)</f>
        <v/>
      </c>
      <c r="H12" s="79" t="str">
        <f>IF(報告!J39="","",報告!J39)</f>
        <v/>
      </c>
      <c r="I12" s="80" t="str">
        <f>IF(報告!L39="","",報告!L39)</f>
        <v/>
      </c>
      <c r="J12" s="85" t="str">
        <f t="shared" si="1"/>
        <v/>
      </c>
      <c r="K12" s="86" t="str">
        <f t="shared" si="2"/>
        <v/>
      </c>
      <c r="L12" s="89" t="str">
        <f t="shared" si="3"/>
        <v/>
      </c>
      <c r="M12" s="89" t="str">
        <f t="shared" si="4"/>
        <v/>
      </c>
      <c r="N12" s="89" t="str">
        <f t="shared" si="5"/>
        <v/>
      </c>
      <c r="O12" s="89" t="str">
        <f>IF(N12="","",VLOOKUP(N12,リスト!$F$1:$G$19,2,0))</f>
        <v/>
      </c>
      <c r="P12" s="89" t="str">
        <f t="shared" si="6"/>
        <v/>
      </c>
      <c r="Q12" s="89" t="str">
        <f t="shared" si="7"/>
        <v/>
      </c>
      <c r="R12" s="89" t="str">
        <f t="shared" si="8"/>
        <v/>
      </c>
      <c r="S12" s="89" t="str">
        <f t="shared" si="9"/>
        <v/>
      </c>
      <c r="T12" s="89" t="str">
        <f t="shared" si="10"/>
        <v/>
      </c>
      <c r="U12" s="89" t="str">
        <f t="shared" si="11"/>
        <v/>
      </c>
      <c r="V12" s="89" t="str">
        <f t="shared" si="12"/>
        <v/>
      </c>
      <c r="W12" s="89" t="str">
        <f t="shared" si="13"/>
        <v/>
      </c>
      <c r="X12" s="89" t="str">
        <f t="shared" si="14"/>
        <v/>
      </c>
      <c r="Y12" s="89" t="str">
        <f t="shared" si="15"/>
        <v/>
      </c>
      <c r="Z12" s="89" t="str">
        <f t="shared" si="16"/>
        <v/>
      </c>
      <c r="AA12" s="89" t="str">
        <f t="shared" si="17"/>
        <v/>
      </c>
      <c r="AB12" s="89" t="str">
        <f t="shared" si="18"/>
        <v/>
      </c>
      <c r="AC12" s="89" t="str">
        <f t="shared" si="19"/>
        <v/>
      </c>
      <c r="AD12" s="89" t="str">
        <f t="shared" si="20"/>
        <v/>
      </c>
      <c r="AE12" s="89" t="str">
        <f t="shared" si="21"/>
        <v/>
      </c>
      <c r="AF12" s="89" t="str">
        <f t="shared" si="22"/>
        <v/>
      </c>
      <c r="AG12" s="89" t="str">
        <f t="shared" si="23"/>
        <v/>
      </c>
      <c r="AH12" s="89" t="str">
        <f t="shared" si="24"/>
        <v/>
      </c>
      <c r="AI12" s="89" t="str">
        <f t="shared" si="25"/>
        <v/>
      </c>
      <c r="AJ12" s="89" t="str">
        <f t="shared" si="26"/>
        <v/>
      </c>
      <c r="AK12" s="93" t="str">
        <f t="shared" si="27"/>
        <v/>
      </c>
      <c r="AL12" s="93" t="str">
        <f t="shared" si="28"/>
        <v/>
      </c>
      <c r="AM12" s="93" t="str">
        <f t="shared" si="29"/>
        <v/>
      </c>
      <c r="AN12" s="93" t="str">
        <f t="shared" si="30"/>
        <v/>
      </c>
      <c r="AO12" s="93" t="str">
        <f t="shared" si="31"/>
        <v/>
      </c>
      <c r="AP12" s="93" t="str">
        <f t="shared" si="32"/>
        <v/>
      </c>
      <c r="AQ12" s="93" t="str">
        <f t="shared" si="33"/>
        <v/>
      </c>
      <c r="AR12" s="89" t="str">
        <f t="shared" si="34"/>
        <v/>
      </c>
      <c r="AS12" s="89" t="str">
        <f t="shared" si="35"/>
        <v/>
      </c>
      <c r="AT12" s="90" t="str">
        <f t="shared" si="36"/>
        <v/>
      </c>
    </row>
    <row r="13" spans="1:46" s="62" customFormat="1" ht="15" customHeight="1" x14ac:dyDescent="0.55000000000000004">
      <c r="A13" s="78">
        <f t="shared" si="37"/>
        <v>12</v>
      </c>
      <c r="B13" s="77" t="str">
        <f t="shared" si="0"/>
        <v/>
      </c>
      <c r="C13" s="79" t="str">
        <f>IF(報告!B40="","",報告!B40)</f>
        <v/>
      </c>
      <c r="D13" s="79" t="str">
        <f>IF(報告!D40="","",報告!D40)</f>
        <v/>
      </c>
      <c r="E13" s="79" t="str">
        <f>IF(報告!E40="","",報告!E40)</f>
        <v/>
      </c>
      <c r="F13" s="79" t="str">
        <f>IF(報告!F40="","",報告!F40)</f>
        <v/>
      </c>
      <c r="G13" s="79" t="str">
        <f>IF(報告!H40="","",報告!H40)</f>
        <v/>
      </c>
      <c r="H13" s="79" t="str">
        <f>IF(報告!J40="","",報告!J40)</f>
        <v/>
      </c>
      <c r="I13" s="80" t="str">
        <f>IF(報告!L40="","",報告!L40)</f>
        <v/>
      </c>
      <c r="J13" s="85" t="str">
        <f t="shared" si="1"/>
        <v/>
      </c>
      <c r="K13" s="86" t="str">
        <f t="shared" si="2"/>
        <v/>
      </c>
      <c r="L13" s="89" t="str">
        <f t="shared" si="3"/>
        <v/>
      </c>
      <c r="M13" s="89" t="str">
        <f t="shared" si="4"/>
        <v/>
      </c>
      <c r="N13" s="89" t="str">
        <f t="shared" si="5"/>
        <v/>
      </c>
      <c r="O13" s="89" t="str">
        <f>IF(N13="","",VLOOKUP(N13,リスト!$F$1:$G$19,2,0))</f>
        <v/>
      </c>
      <c r="P13" s="89" t="str">
        <f t="shared" si="6"/>
        <v/>
      </c>
      <c r="Q13" s="89" t="str">
        <f t="shared" si="7"/>
        <v/>
      </c>
      <c r="R13" s="89" t="str">
        <f t="shared" si="8"/>
        <v/>
      </c>
      <c r="S13" s="89" t="str">
        <f t="shared" si="9"/>
        <v/>
      </c>
      <c r="T13" s="89" t="str">
        <f t="shared" si="10"/>
        <v/>
      </c>
      <c r="U13" s="89" t="str">
        <f t="shared" si="11"/>
        <v/>
      </c>
      <c r="V13" s="89" t="str">
        <f t="shared" si="12"/>
        <v/>
      </c>
      <c r="W13" s="89" t="str">
        <f t="shared" si="13"/>
        <v/>
      </c>
      <c r="X13" s="89" t="str">
        <f t="shared" si="14"/>
        <v/>
      </c>
      <c r="Y13" s="89" t="str">
        <f t="shared" si="15"/>
        <v/>
      </c>
      <c r="Z13" s="89" t="str">
        <f t="shared" si="16"/>
        <v/>
      </c>
      <c r="AA13" s="89" t="str">
        <f t="shared" si="17"/>
        <v/>
      </c>
      <c r="AB13" s="89" t="str">
        <f t="shared" si="18"/>
        <v/>
      </c>
      <c r="AC13" s="89" t="str">
        <f t="shared" si="19"/>
        <v/>
      </c>
      <c r="AD13" s="89" t="str">
        <f t="shared" si="20"/>
        <v/>
      </c>
      <c r="AE13" s="89" t="str">
        <f t="shared" si="21"/>
        <v/>
      </c>
      <c r="AF13" s="89" t="str">
        <f t="shared" si="22"/>
        <v/>
      </c>
      <c r="AG13" s="89" t="str">
        <f t="shared" si="23"/>
        <v/>
      </c>
      <c r="AH13" s="89" t="str">
        <f t="shared" si="24"/>
        <v/>
      </c>
      <c r="AI13" s="89" t="str">
        <f t="shared" si="25"/>
        <v/>
      </c>
      <c r="AJ13" s="89" t="str">
        <f t="shared" si="26"/>
        <v/>
      </c>
      <c r="AK13" s="93" t="str">
        <f t="shared" si="27"/>
        <v/>
      </c>
      <c r="AL13" s="93" t="str">
        <f t="shared" si="28"/>
        <v/>
      </c>
      <c r="AM13" s="93" t="str">
        <f t="shared" si="29"/>
        <v/>
      </c>
      <c r="AN13" s="93" t="str">
        <f t="shared" si="30"/>
        <v/>
      </c>
      <c r="AO13" s="93" t="str">
        <f t="shared" si="31"/>
        <v/>
      </c>
      <c r="AP13" s="93" t="str">
        <f t="shared" si="32"/>
        <v/>
      </c>
      <c r="AQ13" s="93" t="str">
        <f t="shared" si="33"/>
        <v/>
      </c>
      <c r="AR13" s="89" t="str">
        <f t="shared" si="34"/>
        <v/>
      </c>
      <c r="AS13" s="89" t="str">
        <f t="shared" si="35"/>
        <v/>
      </c>
      <c r="AT13" s="90" t="str">
        <f t="shared" si="36"/>
        <v/>
      </c>
    </row>
    <row r="14" spans="1:46" s="62" customFormat="1" ht="15" customHeight="1" x14ac:dyDescent="0.55000000000000004">
      <c r="A14" s="78">
        <f t="shared" si="37"/>
        <v>13</v>
      </c>
      <c r="B14" s="77" t="str">
        <f t="shared" si="0"/>
        <v/>
      </c>
      <c r="C14" s="79" t="str">
        <f>IF(報告!B41="","",報告!B41)</f>
        <v/>
      </c>
      <c r="D14" s="79" t="str">
        <f>IF(報告!D41="","",報告!D41)</f>
        <v/>
      </c>
      <c r="E14" s="79" t="str">
        <f>IF(報告!E41="","",報告!E41)</f>
        <v/>
      </c>
      <c r="F14" s="79" t="str">
        <f>IF(報告!F41="","",報告!F41)</f>
        <v/>
      </c>
      <c r="G14" s="79" t="str">
        <f>IF(報告!H41="","",報告!H41)</f>
        <v/>
      </c>
      <c r="H14" s="79" t="str">
        <f>IF(報告!J41="","",報告!J41)</f>
        <v/>
      </c>
      <c r="I14" s="80" t="str">
        <f>IF(報告!L41="","",報告!L41)</f>
        <v/>
      </c>
      <c r="J14" s="85" t="str">
        <f t="shared" si="1"/>
        <v/>
      </c>
      <c r="K14" s="86" t="str">
        <f t="shared" si="2"/>
        <v/>
      </c>
      <c r="L14" s="89" t="str">
        <f t="shared" si="3"/>
        <v/>
      </c>
      <c r="M14" s="89" t="str">
        <f t="shared" si="4"/>
        <v/>
      </c>
      <c r="N14" s="89" t="str">
        <f t="shared" si="5"/>
        <v/>
      </c>
      <c r="O14" s="89" t="str">
        <f>IF(N14="","",VLOOKUP(N14,リスト!$F$1:$G$19,2,0))</f>
        <v/>
      </c>
      <c r="P14" s="89" t="str">
        <f t="shared" si="6"/>
        <v/>
      </c>
      <c r="Q14" s="89" t="str">
        <f t="shared" si="7"/>
        <v/>
      </c>
      <c r="R14" s="89" t="str">
        <f t="shared" si="8"/>
        <v/>
      </c>
      <c r="S14" s="89" t="str">
        <f t="shared" si="9"/>
        <v/>
      </c>
      <c r="T14" s="89" t="str">
        <f t="shared" si="10"/>
        <v/>
      </c>
      <c r="U14" s="89" t="str">
        <f t="shared" si="11"/>
        <v/>
      </c>
      <c r="V14" s="89" t="str">
        <f t="shared" si="12"/>
        <v/>
      </c>
      <c r="W14" s="89" t="str">
        <f t="shared" si="13"/>
        <v/>
      </c>
      <c r="X14" s="89" t="str">
        <f t="shared" si="14"/>
        <v/>
      </c>
      <c r="Y14" s="89" t="str">
        <f t="shared" si="15"/>
        <v/>
      </c>
      <c r="Z14" s="89" t="str">
        <f t="shared" si="16"/>
        <v/>
      </c>
      <c r="AA14" s="89" t="str">
        <f t="shared" si="17"/>
        <v/>
      </c>
      <c r="AB14" s="89" t="str">
        <f t="shared" si="18"/>
        <v/>
      </c>
      <c r="AC14" s="89" t="str">
        <f t="shared" si="19"/>
        <v/>
      </c>
      <c r="AD14" s="89" t="str">
        <f t="shared" si="20"/>
        <v/>
      </c>
      <c r="AE14" s="89" t="str">
        <f t="shared" si="21"/>
        <v/>
      </c>
      <c r="AF14" s="89" t="str">
        <f t="shared" si="22"/>
        <v/>
      </c>
      <c r="AG14" s="89" t="str">
        <f t="shared" si="23"/>
        <v/>
      </c>
      <c r="AH14" s="89" t="str">
        <f t="shared" si="24"/>
        <v/>
      </c>
      <c r="AI14" s="89" t="str">
        <f t="shared" si="25"/>
        <v/>
      </c>
      <c r="AJ14" s="89" t="str">
        <f t="shared" si="26"/>
        <v/>
      </c>
      <c r="AK14" s="93" t="str">
        <f t="shared" si="27"/>
        <v/>
      </c>
      <c r="AL14" s="93" t="str">
        <f t="shared" si="28"/>
        <v/>
      </c>
      <c r="AM14" s="93" t="str">
        <f t="shared" si="29"/>
        <v/>
      </c>
      <c r="AN14" s="93" t="str">
        <f t="shared" si="30"/>
        <v/>
      </c>
      <c r="AO14" s="93" t="str">
        <f t="shared" si="31"/>
        <v/>
      </c>
      <c r="AP14" s="93" t="str">
        <f t="shared" si="32"/>
        <v/>
      </c>
      <c r="AQ14" s="93" t="str">
        <f t="shared" si="33"/>
        <v/>
      </c>
      <c r="AR14" s="89" t="str">
        <f t="shared" si="34"/>
        <v/>
      </c>
      <c r="AS14" s="89" t="str">
        <f t="shared" si="35"/>
        <v/>
      </c>
      <c r="AT14" s="90" t="str">
        <f t="shared" si="36"/>
        <v/>
      </c>
    </row>
    <row r="15" spans="1:46" s="62" customFormat="1" ht="15" customHeight="1" x14ac:dyDescent="0.55000000000000004">
      <c r="A15" s="78">
        <f t="shared" si="37"/>
        <v>14</v>
      </c>
      <c r="B15" s="77" t="str">
        <f t="shared" si="0"/>
        <v/>
      </c>
      <c r="C15" s="79" t="str">
        <f>IF(報告!B42="","",報告!B42)</f>
        <v/>
      </c>
      <c r="D15" s="79" t="str">
        <f>IF(報告!D42="","",報告!D42)</f>
        <v/>
      </c>
      <c r="E15" s="79" t="str">
        <f>IF(報告!E42="","",報告!E42)</f>
        <v/>
      </c>
      <c r="F15" s="79" t="str">
        <f>IF(報告!F42="","",報告!F42)</f>
        <v/>
      </c>
      <c r="G15" s="79" t="str">
        <f>IF(報告!H42="","",報告!H42)</f>
        <v/>
      </c>
      <c r="H15" s="79" t="str">
        <f>IF(報告!J42="","",報告!J42)</f>
        <v/>
      </c>
      <c r="I15" s="80" t="str">
        <f>IF(報告!L42="","",報告!L42)</f>
        <v/>
      </c>
      <c r="J15" s="85" t="str">
        <f t="shared" si="1"/>
        <v/>
      </c>
      <c r="K15" s="86" t="str">
        <f t="shared" si="2"/>
        <v/>
      </c>
      <c r="L15" s="89" t="str">
        <f t="shared" si="3"/>
        <v/>
      </c>
      <c r="M15" s="89" t="str">
        <f t="shared" si="4"/>
        <v/>
      </c>
      <c r="N15" s="89" t="str">
        <f t="shared" si="5"/>
        <v/>
      </c>
      <c r="O15" s="89" t="str">
        <f>IF(N15="","",VLOOKUP(N15,リスト!$F$1:$G$19,2,0))</f>
        <v/>
      </c>
      <c r="P15" s="89" t="str">
        <f t="shared" si="6"/>
        <v/>
      </c>
      <c r="Q15" s="89" t="str">
        <f t="shared" si="7"/>
        <v/>
      </c>
      <c r="R15" s="89" t="str">
        <f t="shared" si="8"/>
        <v/>
      </c>
      <c r="S15" s="89" t="str">
        <f t="shared" si="9"/>
        <v/>
      </c>
      <c r="T15" s="89" t="str">
        <f t="shared" si="10"/>
        <v/>
      </c>
      <c r="U15" s="89" t="str">
        <f t="shared" si="11"/>
        <v/>
      </c>
      <c r="V15" s="89" t="str">
        <f t="shared" si="12"/>
        <v/>
      </c>
      <c r="W15" s="89" t="str">
        <f t="shared" si="13"/>
        <v/>
      </c>
      <c r="X15" s="89" t="str">
        <f t="shared" si="14"/>
        <v/>
      </c>
      <c r="Y15" s="89" t="str">
        <f t="shared" si="15"/>
        <v/>
      </c>
      <c r="Z15" s="89" t="str">
        <f t="shared" si="16"/>
        <v/>
      </c>
      <c r="AA15" s="89" t="str">
        <f t="shared" si="17"/>
        <v/>
      </c>
      <c r="AB15" s="89" t="str">
        <f t="shared" si="18"/>
        <v/>
      </c>
      <c r="AC15" s="89" t="str">
        <f t="shared" si="19"/>
        <v/>
      </c>
      <c r="AD15" s="89" t="str">
        <f t="shared" si="20"/>
        <v/>
      </c>
      <c r="AE15" s="89" t="str">
        <f t="shared" si="21"/>
        <v/>
      </c>
      <c r="AF15" s="89" t="str">
        <f t="shared" si="22"/>
        <v/>
      </c>
      <c r="AG15" s="89" t="str">
        <f t="shared" si="23"/>
        <v/>
      </c>
      <c r="AH15" s="89" t="str">
        <f t="shared" si="24"/>
        <v/>
      </c>
      <c r="AI15" s="89" t="str">
        <f t="shared" si="25"/>
        <v/>
      </c>
      <c r="AJ15" s="89" t="str">
        <f t="shared" si="26"/>
        <v/>
      </c>
      <c r="AK15" s="93" t="str">
        <f t="shared" si="27"/>
        <v/>
      </c>
      <c r="AL15" s="93" t="str">
        <f t="shared" si="28"/>
        <v/>
      </c>
      <c r="AM15" s="93" t="str">
        <f t="shared" si="29"/>
        <v/>
      </c>
      <c r="AN15" s="93" t="str">
        <f t="shared" si="30"/>
        <v/>
      </c>
      <c r="AO15" s="93" t="str">
        <f t="shared" si="31"/>
        <v/>
      </c>
      <c r="AP15" s="93" t="str">
        <f t="shared" si="32"/>
        <v/>
      </c>
      <c r="AQ15" s="93" t="str">
        <f t="shared" si="33"/>
        <v/>
      </c>
      <c r="AR15" s="89" t="str">
        <f t="shared" si="34"/>
        <v/>
      </c>
      <c r="AS15" s="89" t="str">
        <f t="shared" si="35"/>
        <v/>
      </c>
      <c r="AT15" s="90" t="str">
        <f t="shared" si="36"/>
        <v/>
      </c>
    </row>
    <row r="16" spans="1:46" s="62" customFormat="1" ht="15" customHeight="1" thickBot="1" x14ac:dyDescent="0.6">
      <c r="A16" s="82">
        <f t="shared" si="37"/>
        <v>15</v>
      </c>
      <c r="B16" s="81" t="str">
        <f t="shared" si="0"/>
        <v/>
      </c>
      <c r="C16" s="83" t="str">
        <f>IF(報告!B43="","",報告!B43)</f>
        <v/>
      </c>
      <c r="D16" s="83" t="str">
        <f>IF(報告!D43="","",報告!D43)</f>
        <v/>
      </c>
      <c r="E16" s="83" t="str">
        <f>IF(報告!E43="","",報告!E43)</f>
        <v/>
      </c>
      <c r="F16" s="83" t="str">
        <f>IF(報告!F43="","",報告!F43)</f>
        <v/>
      </c>
      <c r="G16" s="83" t="str">
        <f>IF(報告!H43="","",報告!H43)</f>
        <v/>
      </c>
      <c r="H16" s="83" t="str">
        <f>IF(報告!J43="","",報告!J43)</f>
        <v/>
      </c>
      <c r="I16" s="84" t="str">
        <f>IF(報告!L43="","",報告!L43)</f>
        <v/>
      </c>
      <c r="J16" s="87" t="str">
        <f t="shared" si="1"/>
        <v/>
      </c>
      <c r="K16" s="88" t="str">
        <f t="shared" si="2"/>
        <v/>
      </c>
      <c r="L16" s="91" t="str">
        <f t="shared" si="3"/>
        <v/>
      </c>
      <c r="M16" s="91" t="str">
        <f t="shared" si="4"/>
        <v/>
      </c>
      <c r="N16" s="91" t="str">
        <f t="shared" si="5"/>
        <v/>
      </c>
      <c r="O16" s="91" t="str">
        <f>IF(N16="","",VLOOKUP(N16,リスト!$F$1:$G$19,2,0))</f>
        <v/>
      </c>
      <c r="P16" s="91" t="str">
        <f t="shared" si="6"/>
        <v/>
      </c>
      <c r="Q16" s="91" t="str">
        <f t="shared" si="7"/>
        <v/>
      </c>
      <c r="R16" s="91" t="str">
        <f t="shared" si="8"/>
        <v/>
      </c>
      <c r="S16" s="91" t="str">
        <f t="shared" si="9"/>
        <v/>
      </c>
      <c r="T16" s="91" t="str">
        <f t="shared" si="10"/>
        <v/>
      </c>
      <c r="U16" s="91" t="str">
        <f t="shared" si="11"/>
        <v/>
      </c>
      <c r="V16" s="91" t="str">
        <f t="shared" si="12"/>
        <v/>
      </c>
      <c r="W16" s="91" t="str">
        <f t="shared" si="13"/>
        <v/>
      </c>
      <c r="X16" s="91" t="str">
        <f t="shared" si="14"/>
        <v/>
      </c>
      <c r="Y16" s="91" t="str">
        <f t="shared" si="15"/>
        <v/>
      </c>
      <c r="Z16" s="91" t="str">
        <f t="shared" si="16"/>
        <v/>
      </c>
      <c r="AA16" s="91" t="str">
        <f t="shared" si="17"/>
        <v/>
      </c>
      <c r="AB16" s="91" t="str">
        <f t="shared" si="18"/>
        <v/>
      </c>
      <c r="AC16" s="91" t="str">
        <f t="shared" si="19"/>
        <v/>
      </c>
      <c r="AD16" s="91" t="str">
        <f t="shared" si="20"/>
        <v/>
      </c>
      <c r="AE16" s="91" t="str">
        <f t="shared" si="21"/>
        <v/>
      </c>
      <c r="AF16" s="91" t="str">
        <f t="shared" si="22"/>
        <v/>
      </c>
      <c r="AG16" s="91" t="str">
        <f t="shared" si="23"/>
        <v/>
      </c>
      <c r="AH16" s="91" t="str">
        <f t="shared" si="24"/>
        <v/>
      </c>
      <c r="AI16" s="91" t="str">
        <f t="shared" si="25"/>
        <v/>
      </c>
      <c r="AJ16" s="91" t="str">
        <f t="shared" si="26"/>
        <v/>
      </c>
      <c r="AK16" s="94" t="str">
        <f t="shared" si="27"/>
        <v/>
      </c>
      <c r="AL16" s="94" t="str">
        <f t="shared" si="28"/>
        <v/>
      </c>
      <c r="AM16" s="94" t="str">
        <f t="shared" si="29"/>
        <v/>
      </c>
      <c r="AN16" s="94" t="str">
        <f t="shared" si="30"/>
        <v/>
      </c>
      <c r="AO16" s="94" t="str">
        <f t="shared" si="31"/>
        <v/>
      </c>
      <c r="AP16" s="94" t="str">
        <f t="shared" si="32"/>
        <v/>
      </c>
      <c r="AQ16" s="94" t="str">
        <f t="shared" si="33"/>
        <v/>
      </c>
      <c r="AR16" s="91" t="str">
        <f t="shared" si="34"/>
        <v/>
      </c>
      <c r="AS16" s="91" t="str">
        <f t="shared" si="35"/>
        <v/>
      </c>
      <c r="AT16" s="92" t="str">
        <f t="shared" si="36"/>
        <v/>
      </c>
    </row>
    <row r="17" spans="1:11" ht="20.149999999999999" customHeight="1" x14ac:dyDescent="0.55000000000000004">
      <c r="A17" s="63"/>
      <c r="C17" s="65"/>
      <c r="D17" s="65"/>
      <c r="E17" s="65"/>
      <c r="F17" s="65"/>
      <c r="G17" s="65"/>
      <c r="H17" s="65"/>
      <c r="I17" s="65"/>
      <c r="J17" s="64"/>
      <c r="K17" s="64"/>
    </row>
    <row r="18" spans="1:11" ht="15" customHeight="1" x14ac:dyDescent="0.55000000000000004">
      <c r="A18" s="357" t="s">
        <v>239</v>
      </c>
      <c r="B18" s="357"/>
      <c r="C18" s="357"/>
    </row>
    <row r="19" spans="1:11" ht="15" customHeight="1" x14ac:dyDescent="0.55000000000000004">
      <c r="B19" s="125" t="s">
        <v>240</v>
      </c>
      <c r="C19" s="63"/>
    </row>
    <row r="20" spans="1:11" ht="15" customHeight="1" x14ac:dyDescent="0.55000000000000004">
      <c r="B20" s="125" t="s">
        <v>241</v>
      </c>
      <c r="C20" s="63"/>
    </row>
  </sheetData>
  <sheetProtection sheet="1" selectLockedCells="1"/>
  <mergeCells count="1">
    <mergeCell ref="A18:C18"/>
  </mergeCells>
  <phoneticPr fontId="1"/>
  <dataValidations count="5">
    <dataValidation type="list" allowBlank="1" showInputMessage="1" showErrorMessage="1" sqref="AF2:AG2 AC2:AD2">
      <formula1>"""○"""</formula1>
    </dataValidation>
    <dataValidation type="list" allowBlank="1" showInputMessage="1" showErrorMessage="1" sqref="V2">
      <formula1>施設種別</formula1>
    </dataValidation>
    <dataValidation type="list" allowBlank="1" showInputMessage="1" showErrorMessage="1" sqref="W2">
      <formula1>INDIRECT($V$2)</formula1>
    </dataValidation>
    <dataValidation type="whole" allowBlank="1" showInputMessage="1" showErrorMessage="1" sqref="E2:E16">
      <formula1>0</formula1>
      <formula2>120</formula2>
    </dataValidation>
    <dataValidation type="date" allowBlank="1" showInputMessage="1" showErrorMessage="1" sqref="C2:C16">
      <formula1>44986</formula1>
      <formula2>46022</formula2>
    </dataValidation>
  </dataValidations>
  <printOptions horizontalCentered="1" verticalCentered="1"/>
  <pageMargins left="0.31496062992125984" right="0.31496062992125984" top="0.35433070866141736" bottom="0.35433070866141736" header="0.31496062992125984" footer="0.31496062992125984"/>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リスト!$F$1:$F$19</xm:f>
          </x14:formula1>
          <xm:sqref>N2</xm:sqref>
        </x14:dataValidation>
        <x14:dataValidation type="list" allowBlank="1" showInputMessage="1" showErrorMessage="1">
          <x14:formula1>
            <xm:f>リスト!$L$1:$L$3</xm:f>
          </x14:formula1>
          <xm:sqref>H2:H16</xm:sqref>
        </x14:dataValidation>
        <x14:dataValidation type="list" allowBlank="1" showInputMessage="1" showErrorMessage="1">
          <x14:formula1>
            <xm:f>リスト!$K$1:$K$3</xm:f>
          </x14:formula1>
          <xm:sqref>G2:G16</xm:sqref>
        </x14:dataValidation>
        <x14:dataValidation type="list" allowBlank="1" showInputMessage="1" showErrorMessage="1">
          <x14:formula1>
            <xm:f>リスト!$J$1:$J$3</xm:f>
          </x14:formula1>
          <xm:sqref>F2:F16</xm:sqref>
        </x14:dataValidation>
        <x14:dataValidation type="list" allowBlank="1" showInputMessage="1" showErrorMessage="1">
          <x14:formula1>
            <xm:f>リスト!$I$1:$I$2</xm:f>
          </x14:formula1>
          <xm:sqref>D2:D16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2"/>
  <sheetViews>
    <sheetView showGridLines="0" topLeftCell="B1" workbookViewId="0">
      <selection activeCell="H7" sqref="H7"/>
    </sheetView>
  </sheetViews>
  <sheetFormatPr defaultRowHeight="18" x14ac:dyDescent="0.55000000000000004"/>
  <cols>
    <col min="1" max="1" width="0" hidden="1" customWidth="1"/>
    <col min="2" max="2" width="4.58203125" customWidth="1"/>
    <col min="3" max="3" width="10.58203125" customWidth="1"/>
    <col min="4" max="5" width="5.58203125" customWidth="1"/>
    <col min="6" max="6" width="40.58203125" customWidth="1"/>
    <col min="7" max="29" width="11.58203125" customWidth="1"/>
  </cols>
  <sheetData>
    <row r="1" spans="2:29" x14ac:dyDescent="0.55000000000000004">
      <c r="B1" s="358" t="s">
        <v>248</v>
      </c>
      <c r="C1" s="359"/>
      <c r="D1" s="359"/>
      <c r="E1" s="359"/>
      <c r="F1" s="359"/>
      <c r="G1" s="359"/>
      <c r="H1" s="359"/>
    </row>
    <row r="2" spans="2:29" ht="18.5" thickBot="1" x14ac:dyDescent="0.6">
      <c r="B2" s="359"/>
      <c r="C2" s="359"/>
      <c r="D2" s="359"/>
      <c r="E2" s="359"/>
      <c r="F2" s="359"/>
      <c r="G2" s="359"/>
      <c r="H2" s="359"/>
    </row>
    <row r="3" spans="2:29" x14ac:dyDescent="0.55000000000000004">
      <c r="B3" s="366" t="s">
        <v>246</v>
      </c>
      <c r="C3" s="363" t="s">
        <v>245</v>
      </c>
      <c r="D3" s="363" t="s">
        <v>242</v>
      </c>
      <c r="E3" s="360" t="s">
        <v>243</v>
      </c>
      <c r="F3" s="369" t="s">
        <v>247</v>
      </c>
      <c r="G3" s="143" t="s">
        <v>244</v>
      </c>
      <c r="H3" s="130" t="str">
        <f>IF(H4="","",CONCATENATE("第",H4-$G4+1,"日目"))</f>
        <v/>
      </c>
      <c r="I3" s="130" t="str">
        <f>IF(I4="","",CONCATENATE("第",I4-$G4+1,"日目"))</f>
        <v/>
      </c>
      <c r="J3" s="130" t="str">
        <f>IF(J4="","",CONCATENATE("第",J4-$G4+1,"日目"))</f>
        <v/>
      </c>
      <c r="K3" s="130" t="str">
        <f t="shared" ref="K3:AC3" si="0">IF(K4="","",CONCATENATE("第",K4-$G4+1,"日目"))</f>
        <v/>
      </c>
      <c r="L3" s="130" t="str">
        <f t="shared" si="0"/>
        <v/>
      </c>
      <c r="M3" s="130" t="str">
        <f t="shared" si="0"/>
        <v/>
      </c>
      <c r="N3" s="130" t="str">
        <f t="shared" si="0"/>
        <v/>
      </c>
      <c r="O3" s="130" t="str">
        <f t="shared" si="0"/>
        <v/>
      </c>
      <c r="P3" s="130" t="str">
        <f t="shared" si="0"/>
        <v/>
      </c>
      <c r="Q3" s="130" t="str">
        <f t="shared" si="0"/>
        <v/>
      </c>
      <c r="R3" s="130" t="str">
        <f t="shared" si="0"/>
        <v/>
      </c>
      <c r="S3" s="130" t="str">
        <f t="shared" si="0"/>
        <v/>
      </c>
      <c r="T3" s="130" t="str">
        <f t="shared" si="0"/>
        <v/>
      </c>
      <c r="U3" s="130" t="str">
        <f t="shared" si="0"/>
        <v/>
      </c>
      <c r="V3" s="130" t="str">
        <f t="shared" si="0"/>
        <v/>
      </c>
      <c r="W3" s="130" t="str">
        <f t="shared" si="0"/>
        <v/>
      </c>
      <c r="X3" s="130" t="str">
        <f t="shared" si="0"/>
        <v/>
      </c>
      <c r="Y3" s="130" t="str">
        <f t="shared" si="0"/>
        <v/>
      </c>
      <c r="Z3" s="130" t="str">
        <f t="shared" si="0"/>
        <v/>
      </c>
      <c r="AA3" s="130" t="str">
        <f t="shared" si="0"/>
        <v/>
      </c>
      <c r="AB3" s="130" t="str">
        <f t="shared" si="0"/>
        <v/>
      </c>
      <c r="AC3" s="131" t="str">
        <f t="shared" si="0"/>
        <v/>
      </c>
    </row>
    <row r="4" spans="2:29" x14ac:dyDescent="0.55000000000000004">
      <c r="B4" s="367"/>
      <c r="C4" s="364"/>
      <c r="D4" s="364"/>
      <c r="E4" s="361"/>
      <c r="F4" s="370"/>
      <c r="G4" s="170" t="str">
        <f>報告!G23</f>
        <v/>
      </c>
      <c r="H4" s="171" t="str">
        <f>IF(G4="","",IF(G4+1&gt;報告!$L23+7,"",G4+1))</f>
        <v/>
      </c>
      <c r="I4" s="171" t="str">
        <f>IF(H4="","",IF(H4+1&gt;報告!$L23+7,"",H4+1))</f>
        <v/>
      </c>
      <c r="J4" s="171" t="str">
        <f>IF(I4="","",IF(I4+1&gt;報告!$L23+7,"",I4+1))</f>
        <v/>
      </c>
      <c r="K4" s="171" t="str">
        <f>IF(J4="","",IF(J4+1&gt;報告!$L23+7,"",J4+1))</f>
        <v/>
      </c>
      <c r="L4" s="171" t="str">
        <f>IF(K4="","",IF(K4+1&gt;報告!$L23+7,"",K4+1))</f>
        <v/>
      </c>
      <c r="M4" s="171" t="str">
        <f>IF(L4="","",IF(L4+1&gt;報告!$L23+7,"",L4+1))</f>
        <v/>
      </c>
      <c r="N4" s="171" t="str">
        <f>IF(M4="","",IF(M4+1&gt;報告!$L23+7,"",M4+1))</f>
        <v/>
      </c>
      <c r="O4" s="171" t="str">
        <f>IF(N4="","",IF(N4+1&gt;報告!$L23+7,"",N4+1))</f>
        <v/>
      </c>
      <c r="P4" s="171" t="str">
        <f>IF(O4="","",IF(O4+1&gt;報告!$L23+7,"",O4+1))</f>
        <v/>
      </c>
      <c r="Q4" s="171" t="str">
        <f>IF(P4="","",IF(P4+1&gt;報告!$L23+7,"",P4+1))</f>
        <v/>
      </c>
      <c r="R4" s="171" t="str">
        <f>IF(Q4="","",IF(Q4+1&gt;報告!$L23+7,"",Q4+1))</f>
        <v/>
      </c>
      <c r="S4" s="171" t="str">
        <f>IF(R4="","",IF(R4+1&gt;報告!$L23+7,"",R4+1))</f>
        <v/>
      </c>
      <c r="T4" s="171" t="str">
        <f>IF(S4="","",IF(S4+1&gt;報告!$L23+7,"",S4+1))</f>
        <v/>
      </c>
      <c r="U4" s="171" t="str">
        <f>IF(T4="","",IF(T4+1&gt;報告!$L23+7,"",T4+1))</f>
        <v/>
      </c>
      <c r="V4" s="171" t="str">
        <f>IF(U4="","",IF(U4+1&gt;報告!$L23+7,"",U4+1))</f>
        <v/>
      </c>
      <c r="W4" s="171" t="str">
        <f>IF(V4="","",IF(V4+1&gt;報告!$L23+7,"",V4+1))</f>
        <v/>
      </c>
      <c r="X4" s="171" t="str">
        <f>IF(W4="","",IF(W4+1&gt;報告!$L23+7,"",W4+1))</f>
        <v/>
      </c>
      <c r="Y4" s="171" t="str">
        <f>IF(X4="","",IF(X4+1&gt;報告!$L23+7,"",X4+1))</f>
        <v/>
      </c>
      <c r="Z4" s="171" t="str">
        <f>IF(Y4="","",IF(Y4+1&gt;報告!$L23+7,"",Y4+1))</f>
        <v/>
      </c>
      <c r="AA4" s="171" t="str">
        <f>IF(Z4="","",IF(Z4+1&gt;報告!$L23+7,"",Z4+1))</f>
        <v/>
      </c>
      <c r="AB4" s="171" t="str">
        <f>IF(AA4="","",IF(AA4+1&gt;報告!$L23+7,"",AA4+1))</f>
        <v/>
      </c>
      <c r="AC4" s="172" t="str">
        <f>IF(AB4="","",IF(AB4+1&gt;報告!$L23+7,"",AB4+1))</f>
        <v/>
      </c>
    </row>
    <row r="5" spans="2:29" ht="18.5" thickBot="1" x14ac:dyDescent="0.6">
      <c r="B5" s="368"/>
      <c r="C5" s="365"/>
      <c r="D5" s="365"/>
      <c r="E5" s="362"/>
      <c r="F5" s="371"/>
      <c r="G5" s="144" t="str">
        <f>IF(G4="","",G4)</f>
        <v/>
      </c>
      <c r="H5" s="138" t="str">
        <f t="shared" ref="H5:J5" si="1">IF(H4="","",H4)</f>
        <v/>
      </c>
      <c r="I5" s="138" t="str">
        <f t="shared" si="1"/>
        <v/>
      </c>
      <c r="J5" s="138" t="str">
        <f t="shared" si="1"/>
        <v/>
      </c>
      <c r="K5" s="138" t="str">
        <f t="shared" ref="K5" si="2">IF(K4="","",K4)</f>
        <v/>
      </c>
      <c r="L5" s="138" t="str">
        <f t="shared" ref="L5" si="3">IF(L4="","",L4)</f>
        <v/>
      </c>
      <c r="M5" s="138" t="str">
        <f t="shared" ref="M5" si="4">IF(M4="","",M4)</f>
        <v/>
      </c>
      <c r="N5" s="138" t="str">
        <f t="shared" ref="N5" si="5">IF(N4="","",N4)</f>
        <v/>
      </c>
      <c r="O5" s="138" t="str">
        <f t="shared" ref="O5" si="6">IF(O4="","",O4)</f>
        <v/>
      </c>
      <c r="P5" s="138" t="str">
        <f t="shared" ref="P5" si="7">IF(P4="","",P4)</f>
        <v/>
      </c>
      <c r="Q5" s="138" t="str">
        <f t="shared" ref="Q5" si="8">IF(Q4="","",Q4)</f>
        <v/>
      </c>
      <c r="R5" s="138" t="str">
        <f t="shared" ref="R5" si="9">IF(R4="","",R4)</f>
        <v/>
      </c>
      <c r="S5" s="138" t="str">
        <f t="shared" ref="S5" si="10">IF(S4="","",S4)</f>
        <v/>
      </c>
      <c r="T5" s="138" t="str">
        <f t="shared" ref="T5:AC5" si="11">IF(T4="","",T4)</f>
        <v/>
      </c>
      <c r="U5" s="138" t="str">
        <f t="shared" si="11"/>
        <v/>
      </c>
      <c r="V5" s="138" t="str">
        <f t="shared" si="11"/>
        <v/>
      </c>
      <c r="W5" s="138" t="str">
        <f t="shared" si="11"/>
        <v/>
      </c>
      <c r="X5" s="138" t="str">
        <f t="shared" si="11"/>
        <v/>
      </c>
      <c r="Y5" s="138" t="str">
        <f t="shared" si="11"/>
        <v/>
      </c>
      <c r="Z5" s="138" t="str">
        <f t="shared" si="11"/>
        <v/>
      </c>
      <c r="AA5" s="138" t="str">
        <f t="shared" si="11"/>
        <v/>
      </c>
      <c r="AB5" s="138" t="str">
        <f t="shared" si="11"/>
        <v/>
      </c>
      <c r="AC5" s="139" t="str">
        <f t="shared" si="11"/>
        <v/>
      </c>
    </row>
    <row r="6" spans="2:29" ht="40" customHeight="1" x14ac:dyDescent="0.55000000000000004">
      <c r="B6" s="136">
        <v>1</v>
      </c>
      <c r="C6" s="137" t="str">
        <f>IF(報告!F29="","",CONCATENATE(報告!F29,COUNTIF(報告!$F$29:F29,報告!F29)))</f>
        <v/>
      </c>
      <c r="D6" s="129" t="str">
        <f>IF(報告!E29="","",CONCATENATE(報告!E29,"歳"))</f>
        <v/>
      </c>
      <c r="E6" s="140" t="str">
        <f>IF(報告!D29="","",報告!D29)</f>
        <v/>
      </c>
      <c r="F6" s="145" t="str">
        <f>IF(報告!L29="","",報告!L29)</f>
        <v/>
      </c>
      <c r="G6" s="160" t="str">
        <f>IF(G$4="","",IF(G$4=報告!$B29,"陽性確認日",IF(F6="陽性確認日","①",IF(E6="陽性確認日","②",IF(D6="陽性確認日","③",IF(C6="陽性確認日","④",IF(B6="陽性確認日","⑤",IF(A6="陽性確認日","⑥",""))))))))</f>
        <v/>
      </c>
      <c r="H6" s="129" t="str">
        <f>IF(H$4="","",IF(H$4=報告!$B29,"陽性確認日",IF(G6="陽性確認日","①",IF(F6="陽性確認日","②",IF(E6="陽性確認日","③",IF(D6="陽性確認日","④",IF(C6="陽性確認日","⑤",IF(B6="陽性確認日","⑥",""))))))))</f>
        <v/>
      </c>
      <c r="I6" s="129" t="str">
        <f>IF(I$4="","",IF(I$4=報告!$B29,"陽性確認日",IF(H6="陽性確認日","①",IF(G6="陽性確認日","②",IF(F6="陽性確認日","③",IF(E6="陽性確認日","④",IF(D6="陽性確認日","⑤",IF(C6="陽性確認日","⑥",""))))))))</f>
        <v/>
      </c>
      <c r="J6" s="129" t="str">
        <f>IF(J$4="","",IF(J$4=報告!$B29,"陽性確認日",IF(I6="陽性確認日","①",IF(H6="陽性確認日","②",IF(G6="陽性確認日","③",IF(F6="陽性確認日","④",IF(E6="陽性確認日","⑤",IF(D6="陽性確認日","⑥",""))))))))</f>
        <v/>
      </c>
      <c r="K6" s="129" t="str">
        <f>IF(K$4="","",IF(K$4=報告!$B29,"陽性確認日",IF(J6="陽性確認日","①",IF(I6="陽性確認日","②",IF(H6="陽性確認日","③",IF(G6="陽性確認日","④",IF(F6="陽性確認日","⑤",IF(E6="陽性確認日","⑥",""))))))))</f>
        <v/>
      </c>
      <c r="L6" s="129" t="str">
        <f>IF(L$4="","",IF(L$4=報告!$B29,"陽性確認日",IF(K6="陽性確認日","①",IF(J6="陽性確認日","②",IF(I6="陽性確認日","③",IF(H6="陽性確認日","④",IF(G6="陽性確認日","⑤",IF(F6="陽性確認日","⑥",""))))))))</f>
        <v/>
      </c>
      <c r="M6" s="129" t="str">
        <f>IF(M$4="","",IF(M$4=報告!$B29,"陽性確認日",IF(L6="陽性確認日","①",IF(K6="陽性確認日","②",IF(J6="陽性確認日","③",IF(I6="陽性確認日","④",IF(H6="陽性確認日","⑤",IF(G6="陽性確認日","⑥",""))))))))</f>
        <v/>
      </c>
      <c r="N6" s="129" t="str">
        <f>IF(N$4="","",IF(N$4=報告!$B29,"陽性確認日",IF(M6="陽性確認日","①",IF(L6="陽性確認日","②",IF(K6="陽性確認日","③",IF(J6="陽性確認日","④",IF(I6="陽性確認日","⑤",IF(H6="陽性確認日","⑥",""))))))))</f>
        <v/>
      </c>
      <c r="O6" s="129" t="str">
        <f>IF(O$4="","",IF(O$4=報告!$B29,"陽性確認日",IF(N6="陽性確認日","①",IF(M6="陽性確認日","②",IF(L6="陽性確認日","③",IF(K6="陽性確認日","④",IF(J6="陽性確認日","⑤",IF(I6="陽性確認日","⑥",""))))))))</f>
        <v/>
      </c>
      <c r="P6" s="129" t="str">
        <f>IF(P$4="","",IF(P$4=報告!$B29,"陽性確認日",IF(O6="陽性確認日","①",IF(N6="陽性確認日","②",IF(M6="陽性確認日","③",IF(L6="陽性確認日","④",IF(K6="陽性確認日","⑤",IF(J6="陽性確認日","⑥",""))))))))</f>
        <v/>
      </c>
      <c r="Q6" s="129" t="str">
        <f>IF(Q$4="","",IF(Q$4=報告!$B29,"陽性確認日",IF(P6="陽性確認日","①",IF(O6="陽性確認日","②",IF(N6="陽性確認日","③",IF(M6="陽性確認日","④",IF(L6="陽性確認日","⑤",IF(K6="陽性確認日","⑥",""))))))))</f>
        <v/>
      </c>
      <c r="R6" s="129" t="str">
        <f>IF(R$4="","",IF(R$4=報告!$B29,"陽性確認日",IF(Q6="陽性確認日","①",IF(P6="陽性確認日","②",IF(O6="陽性確認日","③",IF(N6="陽性確認日","④",IF(M6="陽性確認日","⑤",IF(L6="陽性確認日","⑥",""))))))))</f>
        <v/>
      </c>
      <c r="S6" s="129" t="str">
        <f>IF(S$4="","",IF(S$4=報告!$B29,"陽性確認日",IF(R6="陽性確認日","①",IF(Q6="陽性確認日","②",IF(P6="陽性確認日","③",IF(O6="陽性確認日","④",IF(N6="陽性確認日","⑤",IF(M6="陽性確認日","⑥",""))))))))</f>
        <v/>
      </c>
      <c r="T6" s="129" t="str">
        <f>IF(T$4="","",IF(T$4=報告!$B29,"陽性確認日",IF(S6="陽性確認日","①",IF(R6="陽性確認日","②",IF(Q6="陽性確認日","③",IF(P6="陽性確認日","④",IF(O6="陽性確認日","⑤",IF(N6="陽性確認日","⑥",""))))))))</f>
        <v/>
      </c>
      <c r="U6" s="129" t="str">
        <f>IF(U$4="","",IF(U$4=報告!$B29,"陽性確認日",IF(T6="陽性確認日","①",IF(S6="陽性確認日","②",IF(R6="陽性確認日","③",IF(Q6="陽性確認日","④",IF(P6="陽性確認日","⑤",IF(O6="陽性確認日","⑥",""))))))))</f>
        <v/>
      </c>
      <c r="V6" s="129" t="str">
        <f>IF(V$4="","",IF(V$4=報告!$B29,"陽性確認日",IF(U6="陽性確認日","①",IF(T6="陽性確認日","②",IF(S6="陽性確認日","③",IF(R6="陽性確認日","④",IF(Q6="陽性確認日","⑤",IF(P6="陽性確認日","⑥",""))))))))</f>
        <v/>
      </c>
      <c r="W6" s="129" t="str">
        <f>IF(W$4="","",IF(W$4=報告!$B29,"陽性確認日",IF(V6="陽性確認日","①",IF(U6="陽性確認日","②",IF(T6="陽性確認日","③",IF(S6="陽性確認日","④",IF(R6="陽性確認日","⑤",IF(Q6="陽性確認日","⑥",""))))))))</f>
        <v/>
      </c>
      <c r="X6" s="129" t="str">
        <f>IF(X$4="","",IF(X$4=報告!$B29,"陽性確認日",IF(W6="陽性確認日","①",IF(V6="陽性確認日","②",IF(U6="陽性確認日","③",IF(T6="陽性確認日","④",IF(S6="陽性確認日","⑤",IF(R6="陽性確認日","⑥",""))))))))</f>
        <v/>
      </c>
      <c r="Y6" s="129" t="str">
        <f>IF(Y$4="","",IF(Y$4=報告!$B29,"陽性確認日",IF(X6="陽性確認日","①",IF(W6="陽性確認日","②",IF(V6="陽性確認日","③",IF(U6="陽性確認日","④",IF(T6="陽性確認日","⑤",IF(S6="陽性確認日","⑥",""))))))))</f>
        <v/>
      </c>
      <c r="Z6" s="129" t="str">
        <f>IF(Z$4="","",IF(Z$4=報告!$B29,"陽性確認日",IF(Y6="陽性確認日","①",IF(X6="陽性確認日","②",IF(W6="陽性確認日","③",IF(V6="陽性確認日","④",IF(U6="陽性確認日","⑤",IF(T6="陽性確認日","⑥",""))))))))</f>
        <v/>
      </c>
      <c r="AA6" s="129" t="str">
        <f>IF(AA$4="","",IF(AA$4=報告!$B29,"陽性確認日",IF(Z6="陽性確認日","①",IF(Y6="陽性確認日","②",IF(X6="陽性確認日","③",IF(W6="陽性確認日","④",IF(V6="陽性確認日","⑤",IF(U6="陽性確認日","⑥",""))))))))</f>
        <v/>
      </c>
      <c r="AB6" s="129" t="str">
        <f>IF(AB$4="","",IF(AB$4=報告!$B29,"陽性確認日",IF(AA6="陽性確認日","①",IF(Z6="陽性確認日","②",IF(Y6="陽性確認日","③",IF(X6="陽性確認日","④",IF(W6="陽性確認日","⑤",IF(V6="陽性確認日","⑥",""))))))))</f>
        <v/>
      </c>
      <c r="AC6" s="161" t="str">
        <f>IF(AC$4="","",IF(AC$4=報告!$B29,"陽性確認日",IF(AB6="陽性確認日","①",IF(AA6="陽性確認日","②",IF(Z6="陽性確認日","③",IF(Y6="陽性確認日","④",IF(X6="陽性確認日","⑤",IF(W6="陽性確認日","⑥",""))))))))</f>
        <v/>
      </c>
    </row>
    <row r="7" spans="2:29" ht="40" customHeight="1" x14ac:dyDescent="0.55000000000000004">
      <c r="B7" s="132">
        <v>2</v>
      </c>
      <c r="C7" s="126" t="str">
        <f>IF(報告!F30="","",CONCATENATE(報告!F30,COUNTIF(報告!$F$29:F30,報告!F30)))</f>
        <v/>
      </c>
      <c r="D7" s="127" t="str">
        <f>IF(報告!E30="","",CONCATENATE(報告!E30,"歳"))</f>
        <v/>
      </c>
      <c r="E7" s="141" t="str">
        <f>IF(報告!D30="","",報告!D30)</f>
        <v/>
      </c>
      <c r="F7" s="146" t="str">
        <f>IF(報告!L30="","",報告!L30)</f>
        <v/>
      </c>
      <c r="G7" s="162" t="str">
        <f>IF(G$4="","",IF(G$4=報告!$B30,"陽性確認日",IF(F7="陽性確認日","①",IF(E7="陽性確認日","②",IF(D7="陽性確認日","③",IF(C7="陽性確認日","④",IF(B7="陽性確認日","⑤",IF(A7="陽性確認日","⑥",""))))))))</f>
        <v/>
      </c>
      <c r="H7" s="158" t="str">
        <f>IF(H$4="","",IF(H$4=報告!$B30,"陽性確認日",IF(G7="陽性確認日","①",IF(F7="陽性確認日","②",IF(E7="陽性確認日","③",IF(D7="陽性確認日","④",IF(C7="陽性確認日","⑤",IF(B7="陽性確認日","⑥",""))))))))</f>
        <v/>
      </c>
      <c r="I7" s="158" t="str">
        <f>IF(I$4="","",IF(I$4=報告!$B30,"陽性確認日",IF(H7="陽性確認日","①",IF(G7="陽性確認日","②",IF(F7="陽性確認日","③",IF(E7="陽性確認日","④",IF(D7="陽性確認日","⑤",IF(C7="陽性確認日","⑥",""))))))))</f>
        <v/>
      </c>
      <c r="J7" s="158" t="str">
        <f>IF(J$4="","",IF(J$4=報告!$B30,"陽性確認日",IF(I7="陽性確認日","①",IF(H7="陽性確認日","②",IF(G7="陽性確認日","③",IF(F7="陽性確認日","④",IF(E7="陽性確認日","⑤",IF(D7="陽性確認日","⑥",""))))))))</f>
        <v/>
      </c>
      <c r="K7" s="158" t="str">
        <f>IF(K$4="","",IF(K$4=報告!$B30,"陽性確認日",IF(J7="陽性確認日","①",IF(I7="陽性確認日","②",IF(H7="陽性確認日","③",IF(G7="陽性確認日","④",IF(F7="陽性確認日","⑤",IF(E7="陽性確認日","⑥",""))))))))</f>
        <v/>
      </c>
      <c r="L7" s="158" t="str">
        <f>IF(L$4="","",IF(L$4=報告!$B30,"陽性確認日",IF(K7="陽性確認日","①",IF(J7="陽性確認日","②",IF(I7="陽性確認日","③",IF(H7="陽性確認日","④",IF(G7="陽性確認日","⑤",IF(F7="陽性確認日","⑥",""))))))))</f>
        <v/>
      </c>
      <c r="M7" s="158" t="str">
        <f>IF(M$4="","",IF(M$4=報告!$B30,"陽性確認日",IF(L7="陽性確認日","①",IF(K7="陽性確認日","②",IF(J7="陽性確認日","③",IF(I7="陽性確認日","④",IF(H7="陽性確認日","⑤",IF(G7="陽性確認日","⑥",""))))))))</f>
        <v/>
      </c>
      <c r="N7" s="158" t="str">
        <f>IF(N$4="","",IF(N$4=報告!$B30,"陽性確認日",IF(M7="陽性確認日","①",IF(L7="陽性確認日","②",IF(K7="陽性確認日","③",IF(J7="陽性確認日","④",IF(I7="陽性確認日","⑤",IF(H7="陽性確認日","⑥",""))))))))</f>
        <v/>
      </c>
      <c r="O7" s="158" t="str">
        <f>IF(O$4="","",IF(O$4=報告!$B30,"陽性確認日",IF(N7="陽性確認日","①",IF(M7="陽性確認日","②",IF(L7="陽性確認日","③",IF(K7="陽性確認日","④",IF(J7="陽性確認日","⑤",IF(I7="陽性確認日","⑥",""))))))))</f>
        <v/>
      </c>
      <c r="P7" s="158" t="str">
        <f>IF(P$4="","",IF(P$4=報告!$B30,"陽性確認日",IF(O7="陽性確認日","①",IF(N7="陽性確認日","②",IF(M7="陽性確認日","③",IF(L7="陽性確認日","④",IF(K7="陽性確認日","⑤",IF(J7="陽性確認日","⑥",""))))))))</f>
        <v/>
      </c>
      <c r="Q7" s="158" t="str">
        <f>IF(Q$4="","",IF(Q$4=報告!$B30,"陽性確認日",IF(P7="陽性確認日","①",IF(O7="陽性確認日","②",IF(N7="陽性確認日","③",IF(M7="陽性確認日","④",IF(L7="陽性確認日","⑤",IF(K7="陽性確認日","⑥",""))))))))</f>
        <v/>
      </c>
      <c r="R7" s="158" t="str">
        <f>IF(R$4="","",IF(R$4=報告!$B30,"陽性確認日",IF(Q7="陽性確認日","①",IF(P7="陽性確認日","②",IF(O7="陽性確認日","③",IF(N7="陽性確認日","④",IF(M7="陽性確認日","⑤",IF(L7="陽性確認日","⑥",""))))))))</f>
        <v/>
      </c>
      <c r="S7" s="158" t="str">
        <f>IF(S$4="","",IF(S$4=報告!$B30,"陽性確認日",IF(R7="陽性確認日","①",IF(Q7="陽性確認日","②",IF(P7="陽性確認日","③",IF(O7="陽性確認日","④",IF(N7="陽性確認日","⑤",IF(M7="陽性確認日","⑥",""))))))))</f>
        <v/>
      </c>
      <c r="T7" s="158" t="str">
        <f>IF(T$4="","",IF(T$4=報告!$B30,"陽性確認日",IF(S7="陽性確認日","①",IF(R7="陽性確認日","②",IF(Q7="陽性確認日","③",IF(P7="陽性確認日","④",IF(O7="陽性確認日","⑤",IF(N7="陽性確認日","⑥",""))))))))</f>
        <v/>
      </c>
      <c r="U7" s="158" t="str">
        <f>IF(U$4="","",IF(U$4=報告!$B30,"陽性確認日",IF(T7="陽性確認日","①",IF(S7="陽性確認日","②",IF(R7="陽性確認日","③",IF(Q7="陽性確認日","④",IF(P7="陽性確認日","⑤",IF(O7="陽性確認日","⑥",""))))))))</f>
        <v/>
      </c>
      <c r="V7" s="158" t="str">
        <f>IF(V$4="","",IF(V$4=報告!$B30,"陽性確認日",IF(U7="陽性確認日","①",IF(T7="陽性確認日","②",IF(S7="陽性確認日","③",IF(R7="陽性確認日","④",IF(Q7="陽性確認日","⑤",IF(P7="陽性確認日","⑥",""))))))))</f>
        <v/>
      </c>
      <c r="W7" s="158" t="str">
        <f>IF(W$4="","",IF(W$4=報告!$B30,"陽性確認日",IF(V7="陽性確認日","①",IF(U7="陽性確認日","②",IF(T7="陽性確認日","③",IF(S7="陽性確認日","④",IF(R7="陽性確認日","⑤",IF(Q7="陽性確認日","⑥",""))))))))</f>
        <v/>
      </c>
      <c r="X7" s="158" t="str">
        <f>IF(X$4="","",IF(X$4=報告!$B30,"陽性確認日",IF(W7="陽性確認日","①",IF(V7="陽性確認日","②",IF(U7="陽性確認日","③",IF(T7="陽性確認日","④",IF(S7="陽性確認日","⑤",IF(R7="陽性確認日","⑥",""))))))))</f>
        <v/>
      </c>
      <c r="Y7" s="158" t="str">
        <f>IF(Y$4="","",IF(Y$4=報告!$B30,"陽性確認日",IF(X7="陽性確認日","①",IF(W7="陽性確認日","②",IF(V7="陽性確認日","③",IF(U7="陽性確認日","④",IF(T7="陽性確認日","⑤",IF(S7="陽性確認日","⑥",""))))))))</f>
        <v/>
      </c>
      <c r="Z7" s="158" t="str">
        <f>IF(Z$4="","",IF(Z$4=報告!$B30,"陽性確認日",IF(Y7="陽性確認日","①",IF(X7="陽性確認日","②",IF(W7="陽性確認日","③",IF(V7="陽性確認日","④",IF(U7="陽性確認日","⑤",IF(T7="陽性確認日","⑥",""))))))))</f>
        <v/>
      </c>
      <c r="AA7" s="158" t="str">
        <f>IF(AA$4="","",IF(AA$4=報告!$B30,"陽性確認日",IF(Z7="陽性確認日","①",IF(Y7="陽性確認日","②",IF(X7="陽性確認日","③",IF(W7="陽性確認日","④",IF(V7="陽性確認日","⑤",IF(U7="陽性確認日","⑥",""))))))))</f>
        <v/>
      </c>
      <c r="AB7" s="158" t="str">
        <f>IF(AB$4="","",IF(AB$4=報告!$B30,"陽性確認日",IF(AA7="陽性確認日","①",IF(Z7="陽性確認日","②",IF(Y7="陽性確認日","③",IF(X7="陽性確認日","④",IF(W7="陽性確認日","⑤",IF(V7="陽性確認日","⑥",""))))))))</f>
        <v/>
      </c>
      <c r="AC7" s="163" t="str">
        <f>IF(AC$4="","",IF(AC$4=報告!$B30,"陽性確認日",IF(AB7="陽性確認日","①",IF(AA7="陽性確認日","②",IF(Z7="陽性確認日","③",IF(Y7="陽性確認日","④",IF(X7="陽性確認日","⑤",IF(W7="陽性確認日","⑥",""))))))))</f>
        <v/>
      </c>
    </row>
    <row r="8" spans="2:29" ht="40" customHeight="1" x14ac:dyDescent="0.55000000000000004">
      <c r="B8" s="132">
        <v>3</v>
      </c>
      <c r="C8" s="126" t="str">
        <f>IF(報告!F31="","",CONCATENATE(報告!F31,COUNTIF(報告!$F$29:F31,報告!F31)))</f>
        <v/>
      </c>
      <c r="D8" s="127" t="str">
        <f>IF(報告!E31="","",CONCATENATE(報告!E31,"歳"))</f>
        <v/>
      </c>
      <c r="E8" s="141" t="str">
        <f>IF(報告!D31="","",報告!D31)</f>
        <v/>
      </c>
      <c r="F8" s="146" t="str">
        <f>IF(報告!L31="","",報告!L31)</f>
        <v/>
      </c>
      <c r="G8" s="162" t="str">
        <f>IF(G$4="","",IF(G$4=報告!$B31,"陽性確認日",IF(F8="陽性確認日","①",IF(E8="陽性確認日","②",IF(D8="陽性確認日","③",IF(C8="陽性確認日","④",IF(B8="陽性確認日","⑤",IF(A8="陽性確認日","⑥",""))))))))</f>
        <v/>
      </c>
      <c r="H8" s="158" t="str">
        <f>IF(H$4="","",IF(H$4=報告!$B31,"陽性確認日",IF(G8="陽性確認日","①",IF(F8="陽性確認日","②",IF(E8="陽性確認日","③",IF(D8="陽性確認日","④",IF(C8="陽性確認日","⑤",IF(B8="陽性確認日","⑥",""))))))))</f>
        <v/>
      </c>
      <c r="I8" s="158" t="str">
        <f>IF(I$4="","",IF(I$4=報告!$B31,"陽性確認日",IF(H8="陽性確認日","①",IF(G8="陽性確認日","②",IF(F8="陽性確認日","③",IF(E8="陽性確認日","④",IF(D8="陽性確認日","⑤",IF(C8="陽性確認日","⑥",""))))))))</f>
        <v/>
      </c>
      <c r="J8" s="158" t="str">
        <f>IF(J$4="","",IF(J$4=報告!$B31,"陽性確認日",IF(I8="陽性確認日","①",IF(H8="陽性確認日","②",IF(G8="陽性確認日","③",IF(F8="陽性確認日","④",IF(E8="陽性確認日","⑤",IF(D8="陽性確認日","⑥",""))))))))</f>
        <v/>
      </c>
      <c r="K8" s="158" t="str">
        <f>IF(K$4="","",IF(K$4=報告!$B31,"陽性確認日",IF(J8="陽性確認日","①",IF(I8="陽性確認日","②",IF(H8="陽性確認日","③",IF(G8="陽性確認日","④",IF(F8="陽性確認日","⑤",IF(E8="陽性確認日","⑥",""))))))))</f>
        <v/>
      </c>
      <c r="L8" s="158" t="str">
        <f>IF(L$4="","",IF(L$4=報告!$B31,"陽性確認日",IF(K8="陽性確認日","①",IF(J8="陽性確認日","②",IF(I8="陽性確認日","③",IF(H8="陽性確認日","④",IF(G8="陽性確認日","⑤",IF(F8="陽性確認日","⑥",""))))))))</f>
        <v/>
      </c>
      <c r="M8" s="158" t="str">
        <f>IF(M$4="","",IF(M$4=報告!$B31,"陽性確認日",IF(L8="陽性確認日","①",IF(K8="陽性確認日","②",IF(J8="陽性確認日","③",IF(I8="陽性確認日","④",IF(H8="陽性確認日","⑤",IF(G8="陽性確認日","⑥",""))))))))</f>
        <v/>
      </c>
      <c r="N8" s="158" t="str">
        <f>IF(N$4="","",IF(N$4=報告!$B31,"陽性確認日",IF(M8="陽性確認日","①",IF(L8="陽性確認日","②",IF(K8="陽性確認日","③",IF(J8="陽性確認日","④",IF(I8="陽性確認日","⑤",IF(H8="陽性確認日","⑥",""))))))))</f>
        <v/>
      </c>
      <c r="O8" s="158" t="str">
        <f>IF(O$4="","",IF(O$4=報告!$B31,"陽性確認日",IF(N8="陽性確認日","①",IF(M8="陽性確認日","②",IF(L8="陽性確認日","③",IF(K8="陽性確認日","④",IF(J8="陽性確認日","⑤",IF(I8="陽性確認日","⑥",""))))))))</f>
        <v/>
      </c>
      <c r="P8" s="158" t="str">
        <f>IF(P$4="","",IF(P$4=報告!$B31,"陽性確認日",IF(O8="陽性確認日","①",IF(N8="陽性確認日","②",IF(M8="陽性確認日","③",IF(L8="陽性確認日","④",IF(K8="陽性確認日","⑤",IF(J8="陽性確認日","⑥",""))))))))</f>
        <v/>
      </c>
      <c r="Q8" s="158" t="str">
        <f>IF(Q$4="","",IF(Q$4=報告!$B31,"陽性確認日",IF(P8="陽性確認日","①",IF(O8="陽性確認日","②",IF(N8="陽性確認日","③",IF(M8="陽性確認日","④",IF(L8="陽性確認日","⑤",IF(K8="陽性確認日","⑥",""))))))))</f>
        <v/>
      </c>
      <c r="R8" s="158" t="str">
        <f>IF(R$4="","",IF(R$4=報告!$B31,"陽性確認日",IF(Q8="陽性確認日","①",IF(P8="陽性確認日","②",IF(O8="陽性確認日","③",IF(N8="陽性確認日","④",IF(M8="陽性確認日","⑤",IF(L8="陽性確認日","⑥",""))))))))</f>
        <v/>
      </c>
      <c r="S8" s="158" t="str">
        <f>IF(S$4="","",IF(S$4=報告!$B31,"陽性確認日",IF(R8="陽性確認日","①",IF(Q8="陽性確認日","②",IF(P8="陽性確認日","③",IF(O8="陽性確認日","④",IF(N8="陽性確認日","⑤",IF(M8="陽性確認日","⑥",""))))))))</f>
        <v/>
      </c>
      <c r="T8" s="158" t="str">
        <f>IF(T$4="","",IF(T$4=報告!$B31,"陽性確認日",IF(S8="陽性確認日","①",IF(R8="陽性確認日","②",IF(Q8="陽性確認日","③",IF(P8="陽性確認日","④",IF(O8="陽性確認日","⑤",IF(N8="陽性確認日","⑥",""))))))))</f>
        <v/>
      </c>
      <c r="U8" s="158" t="str">
        <f>IF(U$4="","",IF(U$4=報告!$B31,"陽性確認日",IF(T8="陽性確認日","①",IF(S8="陽性確認日","②",IF(R8="陽性確認日","③",IF(Q8="陽性確認日","④",IF(P8="陽性確認日","⑤",IF(O8="陽性確認日","⑥",""))))))))</f>
        <v/>
      </c>
      <c r="V8" s="158" t="str">
        <f>IF(V$4="","",IF(V$4=報告!$B31,"陽性確認日",IF(U8="陽性確認日","①",IF(T8="陽性確認日","②",IF(S8="陽性確認日","③",IF(R8="陽性確認日","④",IF(Q8="陽性確認日","⑤",IF(P8="陽性確認日","⑥",""))))))))</f>
        <v/>
      </c>
      <c r="W8" s="158" t="str">
        <f>IF(W$4="","",IF(W$4=報告!$B31,"陽性確認日",IF(V8="陽性確認日","①",IF(U8="陽性確認日","②",IF(T8="陽性確認日","③",IF(S8="陽性確認日","④",IF(R8="陽性確認日","⑤",IF(Q8="陽性確認日","⑥",""))))))))</f>
        <v/>
      </c>
      <c r="X8" s="158" t="str">
        <f>IF(X$4="","",IF(X$4=報告!$B31,"陽性確認日",IF(W8="陽性確認日","①",IF(V8="陽性確認日","②",IF(U8="陽性確認日","③",IF(T8="陽性確認日","④",IF(S8="陽性確認日","⑤",IF(R8="陽性確認日","⑥",""))))))))</f>
        <v/>
      </c>
      <c r="Y8" s="158" t="str">
        <f>IF(Y$4="","",IF(Y$4=報告!$B31,"陽性確認日",IF(X8="陽性確認日","①",IF(W8="陽性確認日","②",IF(V8="陽性確認日","③",IF(U8="陽性確認日","④",IF(T8="陽性確認日","⑤",IF(S8="陽性確認日","⑥",""))))))))</f>
        <v/>
      </c>
      <c r="Z8" s="158" t="str">
        <f>IF(Z$4="","",IF(Z$4=報告!$B31,"陽性確認日",IF(Y8="陽性確認日","①",IF(X8="陽性確認日","②",IF(W8="陽性確認日","③",IF(V8="陽性確認日","④",IF(U8="陽性確認日","⑤",IF(T8="陽性確認日","⑥",""))))))))</f>
        <v/>
      </c>
      <c r="AA8" s="158" t="str">
        <f>IF(AA$4="","",IF(AA$4=報告!$B31,"陽性確認日",IF(Z8="陽性確認日","①",IF(Y8="陽性確認日","②",IF(X8="陽性確認日","③",IF(W8="陽性確認日","④",IF(V8="陽性確認日","⑤",IF(U8="陽性確認日","⑥",""))))))))</f>
        <v/>
      </c>
      <c r="AB8" s="158" t="str">
        <f>IF(AB$4="","",IF(AB$4=報告!$B31,"陽性確認日",IF(AA8="陽性確認日","①",IF(Z8="陽性確認日","②",IF(Y8="陽性確認日","③",IF(X8="陽性確認日","④",IF(W8="陽性確認日","⑤",IF(V8="陽性確認日","⑥",""))))))))</f>
        <v/>
      </c>
      <c r="AC8" s="163" t="str">
        <f>IF(AC$4="","",IF(AC$4=報告!$B31,"陽性確認日",IF(AB8="陽性確認日","①",IF(AA8="陽性確認日","②",IF(Z8="陽性確認日","③",IF(Y8="陽性確認日","④",IF(X8="陽性確認日","⑤",IF(W8="陽性確認日","⑥",""))))))))</f>
        <v/>
      </c>
    </row>
    <row r="9" spans="2:29" ht="40" customHeight="1" x14ac:dyDescent="0.55000000000000004">
      <c r="B9" s="132">
        <v>4</v>
      </c>
      <c r="C9" s="126" t="str">
        <f>IF(報告!F32="","",CONCATENATE(報告!F32,COUNTIF(報告!$F$29:F32,報告!F32)))</f>
        <v/>
      </c>
      <c r="D9" s="127" t="str">
        <f>IF(報告!E32="","",CONCATENATE(報告!E32,"歳"))</f>
        <v/>
      </c>
      <c r="E9" s="141" t="str">
        <f>IF(報告!D32="","",報告!D32)</f>
        <v/>
      </c>
      <c r="F9" s="146" t="str">
        <f>IF(報告!L32="","",報告!L32)</f>
        <v/>
      </c>
      <c r="G9" s="162" t="str">
        <f>IF(G$4="","",IF(G$4=報告!$B32,"陽性確認日",IF(F9="陽性確認日","①",IF(E9="陽性確認日","②",IF(D9="陽性確認日","③",IF(C9="陽性確認日","④",IF(B9="陽性確認日","⑤",IF(A9="陽性確認日","⑥",""))))))))</f>
        <v/>
      </c>
      <c r="H9" s="158" t="str">
        <f>IF(H$4="","",IF(H$4=報告!$B32,"陽性確認日",IF(G9="陽性確認日","①",IF(F9="陽性確認日","②",IF(E9="陽性確認日","③",IF(D9="陽性確認日","④",IF(C9="陽性確認日","⑤",IF(B9="陽性確認日","⑥",""))))))))</f>
        <v/>
      </c>
      <c r="I9" s="158" t="str">
        <f>IF(I$4="","",IF(I$4=報告!$B32,"陽性確認日",IF(H9="陽性確認日","①",IF(G9="陽性確認日","②",IF(F9="陽性確認日","③",IF(E9="陽性確認日","④",IF(D9="陽性確認日","⑤",IF(C9="陽性確認日","⑥",""))))))))</f>
        <v/>
      </c>
      <c r="J9" s="158" t="str">
        <f>IF(J$4="","",IF(J$4=報告!$B32,"陽性確認日",IF(I9="陽性確認日","①",IF(H9="陽性確認日","②",IF(G9="陽性確認日","③",IF(F9="陽性確認日","④",IF(E9="陽性確認日","⑤",IF(D9="陽性確認日","⑥",""))))))))</f>
        <v/>
      </c>
      <c r="K9" s="158" t="str">
        <f>IF(K$4="","",IF(K$4=報告!$B32,"陽性確認日",IF(J9="陽性確認日","①",IF(I9="陽性確認日","②",IF(H9="陽性確認日","③",IF(G9="陽性確認日","④",IF(F9="陽性確認日","⑤",IF(E9="陽性確認日","⑥",""))))))))</f>
        <v/>
      </c>
      <c r="L9" s="158" t="str">
        <f>IF(L$4="","",IF(L$4=報告!$B32,"陽性確認日",IF(K9="陽性確認日","①",IF(J9="陽性確認日","②",IF(I9="陽性確認日","③",IF(H9="陽性確認日","④",IF(G9="陽性確認日","⑤",IF(F9="陽性確認日","⑥",""))))))))</f>
        <v/>
      </c>
      <c r="M9" s="158" t="str">
        <f>IF(M$4="","",IF(M$4=報告!$B32,"陽性確認日",IF(L9="陽性確認日","①",IF(K9="陽性確認日","②",IF(J9="陽性確認日","③",IF(I9="陽性確認日","④",IF(H9="陽性確認日","⑤",IF(G9="陽性確認日","⑥",""))))))))</f>
        <v/>
      </c>
      <c r="N9" s="158" t="str">
        <f>IF(N$4="","",IF(N$4=報告!$B32,"陽性確認日",IF(M9="陽性確認日","①",IF(L9="陽性確認日","②",IF(K9="陽性確認日","③",IF(J9="陽性確認日","④",IF(I9="陽性確認日","⑤",IF(H9="陽性確認日","⑥",""))))))))</f>
        <v/>
      </c>
      <c r="O9" s="158" t="str">
        <f>IF(O$4="","",IF(O$4=報告!$B32,"陽性確認日",IF(N9="陽性確認日","①",IF(M9="陽性確認日","②",IF(L9="陽性確認日","③",IF(K9="陽性確認日","④",IF(J9="陽性確認日","⑤",IF(I9="陽性確認日","⑥",""))))))))</f>
        <v/>
      </c>
      <c r="P9" s="158" t="str">
        <f>IF(P$4="","",IF(P$4=報告!$B32,"陽性確認日",IF(O9="陽性確認日","①",IF(N9="陽性確認日","②",IF(M9="陽性確認日","③",IF(L9="陽性確認日","④",IF(K9="陽性確認日","⑤",IF(J9="陽性確認日","⑥",""))))))))</f>
        <v/>
      </c>
      <c r="Q9" s="158" t="str">
        <f>IF(Q$4="","",IF(Q$4=報告!$B32,"陽性確認日",IF(P9="陽性確認日","①",IF(O9="陽性確認日","②",IF(N9="陽性確認日","③",IF(M9="陽性確認日","④",IF(L9="陽性確認日","⑤",IF(K9="陽性確認日","⑥",""))))))))</f>
        <v/>
      </c>
      <c r="R9" s="158" t="str">
        <f>IF(R$4="","",IF(R$4=報告!$B32,"陽性確認日",IF(Q9="陽性確認日","①",IF(P9="陽性確認日","②",IF(O9="陽性確認日","③",IF(N9="陽性確認日","④",IF(M9="陽性確認日","⑤",IF(L9="陽性確認日","⑥",""))))))))</f>
        <v/>
      </c>
      <c r="S9" s="158" t="str">
        <f>IF(S$4="","",IF(S$4=報告!$B32,"陽性確認日",IF(R9="陽性確認日","①",IF(Q9="陽性確認日","②",IF(P9="陽性確認日","③",IF(O9="陽性確認日","④",IF(N9="陽性確認日","⑤",IF(M9="陽性確認日","⑥",""))))))))</f>
        <v/>
      </c>
      <c r="T9" s="158" t="str">
        <f>IF(T$4="","",IF(T$4=報告!$B32,"陽性確認日",IF(S9="陽性確認日","①",IF(R9="陽性確認日","②",IF(Q9="陽性確認日","③",IF(P9="陽性確認日","④",IF(O9="陽性確認日","⑤",IF(N9="陽性確認日","⑥",""))))))))</f>
        <v/>
      </c>
      <c r="U9" s="158" t="str">
        <f>IF(U$4="","",IF(U$4=報告!$B32,"陽性確認日",IF(T9="陽性確認日","①",IF(S9="陽性確認日","②",IF(R9="陽性確認日","③",IF(Q9="陽性確認日","④",IF(P9="陽性確認日","⑤",IF(O9="陽性確認日","⑥",""))))))))</f>
        <v/>
      </c>
      <c r="V9" s="158" t="str">
        <f>IF(V$4="","",IF(V$4=報告!$B32,"陽性確認日",IF(U9="陽性確認日","①",IF(T9="陽性確認日","②",IF(S9="陽性確認日","③",IF(R9="陽性確認日","④",IF(Q9="陽性確認日","⑤",IF(P9="陽性確認日","⑥",""))))))))</f>
        <v/>
      </c>
      <c r="W9" s="158" t="str">
        <f>IF(W$4="","",IF(W$4=報告!$B32,"陽性確認日",IF(V9="陽性確認日","①",IF(U9="陽性確認日","②",IF(T9="陽性確認日","③",IF(S9="陽性確認日","④",IF(R9="陽性確認日","⑤",IF(Q9="陽性確認日","⑥",""))))))))</f>
        <v/>
      </c>
      <c r="X9" s="158" t="str">
        <f>IF(X$4="","",IF(X$4=報告!$B32,"陽性確認日",IF(W9="陽性確認日","①",IF(V9="陽性確認日","②",IF(U9="陽性確認日","③",IF(T9="陽性確認日","④",IF(S9="陽性確認日","⑤",IF(R9="陽性確認日","⑥",""))))))))</f>
        <v/>
      </c>
      <c r="Y9" s="158" t="str">
        <f>IF(Y$4="","",IF(Y$4=報告!$B32,"陽性確認日",IF(X9="陽性確認日","①",IF(W9="陽性確認日","②",IF(V9="陽性確認日","③",IF(U9="陽性確認日","④",IF(T9="陽性確認日","⑤",IF(S9="陽性確認日","⑥",""))))))))</f>
        <v/>
      </c>
      <c r="Z9" s="158" t="str">
        <f>IF(Z$4="","",IF(Z$4=報告!$B32,"陽性確認日",IF(Y9="陽性確認日","①",IF(X9="陽性確認日","②",IF(W9="陽性確認日","③",IF(V9="陽性確認日","④",IF(U9="陽性確認日","⑤",IF(T9="陽性確認日","⑥",""))))))))</f>
        <v/>
      </c>
      <c r="AA9" s="158" t="str">
        <f>IF(AA$4="","",IF(AA$4=報告!$B32,"陽性確認日",IF(Z9="陽性確認日","①",IF(Y9="陽性確認日","②",IF(X9="陽性確認日","③",IF(W9="陽性確認日","④",IF(V9="陽性確認日","⑤",IF(U9="陽性確認日","⑥",""))))))))</f>
        <v/>
      </c>
      <c r="AB9" s="158" t="str">
        <f>IF(AB$4="","",IF(AB$4=報告!$B32,"陽性確認日",IF(AA9="陽性確認日","①",IF(Z9="陽性確認日","②",IF(Y9="陽性確認日","③",IF(X9="陽性確認日","④",IF(W9="陽性確認日","⑤",IF(V9="陽性確認日","⑥",""))))))))</f>
        <v/>
      </c>
      <c r="AC9" s="163" t="str">
        <f>IF(AC$4="","",IF(AC$4=報告!$B32,"陽性確認日",IF(AB9="陽性確認日","①",IF(AA9="陽性確認日","②",IF(Z9="陽性確認日","③",IF(Y9="陽性確認日","④",IF(X9="陽性確認日","⑤",IF(W9="陽性確認日","⑥",""))))))))</f>
        <v/>
      </c>
    </row>
    <row r="10" spans="2:29" ht="40" customHeight="1" thickBot="1" x14ac:dyDescent="0.6">
      <c r="B10" s="148">
        <v>5</v>
      </c>
      <c r="C10" s="149" t="str">
        <f>IF(報告!F33="","",CONCATENATE(報告!F33,COUNTIF(報告!$F$29:F33,報告!F33)))</f>
        <v/>
      </c>
      <c r="D10" s="128" t="str">
        <f>IF(報告!E33="","",CONCATENATE(報告!E33,"歳"))</f>
        <v/>
      </c>
      <c r="E10" s="150" t="str">
        <f>IF(報告!D33="","",報告!D33)</f>
        <v/>
      </c>
      <c r="F10" s="151" t="str">
        <f>IF(報告!L33="","",報告!L33)</f>
        <v/>
      </c>
      <c r="G10" s="164" t="str">
        <f>IF(G$4="","",IF(G$4=報告!$B33,"陽性確認日",IF(F10="陽性確認日","①",IF(E10="陽性確認日","②",IF(D10="陽性確認日","③",IF(C10="陽性確認日","④",IF(B10="陽性確認日","⑤",IF(A10="陽性確認日","⑥",""))))))))</f>
        <v/>
      </c>
      <c r="H10" s="128" t="str">
        <f>IF(H$4="","",IF(H$4=報告!$B33,"陽性確認日",IF(G10="陽性確認日","①",IF(F10="陽性確認日","②",IF(E10="陽性確認日","③",IF(D10="陽性確認日","④",IF(C10="陽性確認日","⑤",IF(B10="陽性確認日","⑥",""))))))))</f>
        <v/>
      </c>
      <c r="I10" s="128" t="str">
        <f>IF(I$4="","",IF(I$4=報告!$B33,"陽性確認日",IF(H10="陽性確認日","①",IF(G10="陽性確認日","②",IF(F10="陽性確認日","③",IF(E10="陽性確認日","④",IF(D10="陽性確認日","⑤",IF(C10="陽性確認日","⑥",""))))))))</f>
        <v/>
      </c>
      <c r="J10" s="128" t="str">
        <f>IF(J$4="","",IF(J$4=報告!$B33,"陽性確認日",IF(I10="陽性確認日","①",IF(H10="陽性確認日","②",IF(G10="陽性確認日","③",IF(F10="陽性確認日","④",IF(E10="陽性確認日","⑤",IF(D10="陽性確認日","⑥",""))))))))</f>
        <v/>
      </c>
      <c r="K10" s="128" t="str">
        <f>IF(K$4="","",IF(K$4=報告!$B33,"陽性確認日",IF(J10="陽性確認日","①",IF(I10="陽性確認日","②",IF(H10="陽性確認日","③",IF(G10="陽性確認日","④",IF(F10="陽性確認日","⑤",IF(E10="陽性確認日","⑥",""))))))))</f>
        <v/>
      </c>
      <c r="L10" s="128" t="str">
        <f>IF(L$4="","",IF(L$4=報告!$B33,"陽性確認日",IF(K10="陽性確認日","①",IF(J10="陽性確認日","②",IF(I10="陽性確認日","③",IF(H10="陽性確認日","④",IF(G10="陽性確認日","⑤",IF(F10="陽性確認日","⑥",""))))))))</f>
        <v/>
      </c>
      <c r="M10" s="128" t="str">
        <f>IF(M$4="","",IF(M$4=報告!$B33,"陽性確認日",IF(L10="陽性確認日","①",IF(K10="陽性確認日","②",IF(J10="陽性確認日","③",IF(I10="陽性確認日","④",IF(H10="陽性確認日","⑤",IF(G10="陽性確認日","⑥",""))))))))</f>
        <v/>
      </c>
      <c r="N10" s="128" t="str">
        <f>IF(N$4="","",IF(N$4=報告!$B33,"陽性確認日",IF(M10="陽性確認日","①",IF(L10="陽性確認日","②",IF(K10="陽性確認日","③",IF(J10="陽性確認日","④",IF(I10="陽性確認日","⑤",IF(H10="陽性確認日","⑥",""))))))))</f>
        <v/>
      </c>
      <c r="O10" s="128" t="str">
        <f>IF(O$4="","",IF(O$4=報告!$B33,"陽性確認日",IF(N10="陽性確認日","①",IF(M10="陽性確認日","②",IF(L10="陽性確認日","③",IF(K10="陽性確認日","④",IF(J10="陽性確認日","⑤",IF(I10="陽性確認日","⑥",""))))))))</f>
        <v/>
      </c>
      <c r="P10" s="128" t="str">
        <f>IF(P$4="","",IF(P$4=報告!$B33,"陽性確認日",IF(O10="陽性確認日","①",IF(N10="陽性確認日","②",IF(M10="陽性確認日","③",IF(L10="陽性確認日","④",IF(K10="陽性確認日","⑤",IF(J10="陽性確認日","⑥",""))))))))</f>
        <v/>
      </c>
      <c r="Q10" s="128" t="str">
        <f>IF(Q$4="","",IF(Q$4=報告!$B33,"陽性確認日",IF(P10="陽性確認日","①",IF(O10="陽性確認日","②",IF(N10="陽性確認日","③",IF(M10="陽性確認日","④",IF(L10="陽性確認日","⑤",IF(K10="陽性確認日","⑥",""))))))))</f>
        <v/>
      </c>
      <c r="R10" s="128" t="str">
        <f>IF(R$4="","",IF(R$4=報告!$B33,"陽性確認日",IF(Q10="陽性確認日","①",IF(P10="陽性確認日","②",IF(O10="陽性確認日","③",IF(N10="陽性確認日","④",IF(M10="陽性確認日","⑤",IF(L10="陽性確認日","⑥",""))))))))</f>
        <v/>
      </c>
      <c r="S10" s="128" t="str">
        <f>IF(S$4="","",IF(S$4=報告!$B33,"陽性確認日",IF(R10="陽性確認日","①",IF(Q10="陽性確認日","②",IF(P10="陽性確認日","③",IF(O10="陽性確認日","④",IF(N10="陽性確認日","⑤",IF(M10="陽性確認日","⑥",""))))))))</f>
        <v/>
      </c>
      <c r="T10" s="128" t="str">
        <f>IF(T$4="","",IF(T$4=報告!$B33,"陽性確認日",IF(S10="陽性確認日","①",IF(R10="陽性確認日","②",IF(Q10="陽性確認日","③",IF(P10="陽性確認日","④",IF(O10="陽性確認日","⑤",IF(N10="陽性確認日","⑥",""))))))))</f>
        <v/>
      </c>
      <c r="U10" s="128" t="str">
        <f>IF(U$4="","",IF(U$4=報告!$B33,"陽性確認日",IF(T10="陽性確認日","①",IF(S10="陽性確認日","②",IF(R10="陽性確認日","③",IF(Q10="陽性確認日","④",IF(P10="陽性確認日","⑤",IF(O10="陽性確認日","⑥",""))))))))</f>
        <v/>
      </c>
      <c r="V10" s="128" t="str">
        <f>IF(V$4="","",IF(V$4=報告!$B33,"陽性確認日",IF(U10="陽性確認日","①",IF(T10="陽性確認日","②",IF(S10="陽性確認日","③",IF(R10="陽性確認日","④",IF(Q10="陽性確認日","⑤",IF(P10="陽性確認日","⑥",""))))))))</f>
        <v/>
      </c>
      <c r="W10" s="128" t="str">
        <f>IF(W$4="","",IF(W$4=報告!$B33,"陽性確認日",IF(V10="陽性確認日","①",IF(U10="陽性確認日","②",IF(T10="陽性確認日","③",IF(S10="陽性確認日","④",IF(R10="陽性確認日","⑤",IF(Q10="陽性確認日","⑥",""))))))))</f>
        <v/>
      </c>
      <c r="X10" s="128" t="str">
        <f>IF(X$4="","",IF(X$4=報告!$B33,"陽性確認日",IF(W10="陽性確認日","①",IF(V10="陽性確認日","②",IF(U10="陽性確認日","③",IF(T10="陽性確認日","④",IF(S10="陽性確認日","⑤",IF(R10="陽性確認日","⑥",""))))))))</f>
        <v/>
      </c>
      <c r="Y10" s="128" t="str">
        <f>IF(Y$4="","",IF(Y$4=報告!$B33,"陽性確認日",IF(X10="陽性確認日","①",IF(W10="陽性確認日","②",IF(V10="陽性確認日","③",IF(U10="陽性確認日","④",IF(T10="陽性確認日","⑤",IF(S10="陽性確認日","⑥",""))))))))</f>
        <v/>
      </c>
      <c r="Z10" s="128" t="str">
        <f>IF(Z$4="","",IF(Z$4=報告!$B33,"陽性確認日",IF(Y10="陽性確認日","①",IF(X10="陽性確認日","②",IF(W10="陽性確認日","③",IF(V10="陽性確認日","④",IF(U10="陽性確認日","⑤",IF(T10="陽性確認日","⑥",""))))))))</f>
        <v/>
      </c>
      <c r="AA10" s="128" t="str">
        <f>IF(AA$4="","",IF(AA$4=報告!$B33,"陽性確認日",IF(Z10="陽性確認日","①",IF(Y10="陽性確認日","②",IF(X10="陽性確認日","③",IF(W10="陽性確認日","④",IF(V10="陽性確認日","⑤",IF(U10="陽性確認日","⑥",""))))))))</f>
        <v/>
      </c>
      <c r="AB10" s="128" t="str">
        <f>IF(AB$4="","",IF(AB$4=報告!$B33,"陽性確認日",IF(AA10="陽性確認日","①",IF(Z10="陽性確認日","②",IF(Y10="陽性確認日","③",IF(X10="陽性確認日","④",IF(W10="陽性確認日","⑤",IF(V10="陽性確認日","⑥",""))))))))</f>
        <v/>
      </c>
      <c r="AC10" s="165" t="str">
        <f>IF(AC$4="","",IF(AC$4=報告!$B33,"陽性確認日",IF(AB10="陽性確認日","①",IF(AA10="陽性確認日","②",IF(Z10="陽性確認日","③",IF(Y10="陽性確認日","④",IF(X10="陽性確認日","⑤",IF(W10="陽性確認日","⑥",""))))))))</f>
        <v/>
      </c>
    </row>
    <row r="11" spans="2:29" ht="40" customHeight="1" x14ac:dyDescent="0.55000000000000004">
      <c r="B11" s="152">
        <v>6</v>
      </c>
      <c r="C11" s="153" t="str">
        <f>IF(報告!F34="","",CONCATENATE(報告!F34,COUNTIF(報告!$F$29:F34,報告!F34)))</f>
        <v/>
      </c>
      <c r="D11" s="154" t="str">
        <f>IF(報告!E34="","",CONCATENATE(報告!E34,"歳"))</f>
        <v/>
      </c>
      <c r="E11" s="155" t="str">
        <f>IF(報告!D34="","",報告!D34)</f>
        <v/>
      </c>
      <c r="F11" s="156" t="str">
        <f>IF(報告!L34="","",報告!L34)</f>
        <v/>
      </c>
      <c r="G11" s="166" t="str">
        <f>IF(G$4="","",IF(G$4=報告!$B34,"陽性確認日",IF(F11="陽性確認日","①",IF(E11="陽性確認日","②",IF(D11="陽性確認日","③",IF(C11="陽性確認日","④",IF(B11="陽性確認日","⑤",IF(A11="陽性確認日","⑥",""))))))))</f>
        <v/>
      </c>
      <c r="H11" s="157" t="str">
        <f>IF(H$4="","",IF(H$4=報告!$B34,"陽性確認日",IF(G11="陽性確認日","①",IF(F11="陽性確認日","②",IF(E11="陽性確認日","③",IF(D11="陽性確認日","④",IF(C11="陽性確認日","⑤",IF(B11="陽性確認日","⑥",""))))))))</f>
        <v/>
      </c>
      <c r="I11" s="157" t="str">
        <f>IF(I$4="","",IF(I$4=報告!$B34,"陽性確認日",IF(H11="陽性確認日","①",IF(G11="陽性確認日","②",IF(F11="陽性確認日","③",IF(E11="陽性確認日","④",IF(D11="陽性確認日","⑤",IF(C11="陽性確認日","⑥",""))))))))</f>
        <v/>
      </c>
      <c r="J11" s="157" t="str">
        <f>IF(J$4="","",IF(J$4=報告!$B34,"陽性確認日",IF(I11="陽性確認日","①",IF(H11="陽性確認日","②",IF(G11="陽性確認日","③",IF(F11="陽性確認日","④",IF(E11="陽性確認日","⑤",IF(D11="陽性確認日","⑥",""))))))))</f>
        <v/>
      </c>
      <c r="K11" s="157" t="str">
        <f>IF(K$4="","",IF(K$4=報告!$B34,"陽性確認日",IF(J11="陽性確認日","①",IF(I11="陽性確認日","②",IF(H11="陽性確認日","③",IF(G11="陽性確認日","④",IF(F11="陽性確認日","⑤",IF(E11="陽性確認日","⑥",""))))))))</f>
        <v/>
      </c>
      <c r="L11" s="157" t="str">
        <f>IF(L$4="","",IF(L$4=報告!$B34,"陽性確認日",IF(K11="陽性確認日","①",IF(J11="陽性確認日","②",IF(I11="陽性確認日","③",IF(H11="陽性確認日","④",IF(G11="陽性確認日","⑤",IF(F11="陽性確認日","⑥",""))))))))</f>
        <v/>
      </c>
      <c r="M11" s="157" t="str">
        <f>IF(M$4="","",IF(M$4=報告!$B34,"陽性確認日",IF(L11="陽性確認日","①",IF(K11="陽性確認日","②",IF(J11="陽性確認日","③",IF(I11="陽性確認日","④",IF(H11="陽性確認日","⑤",IF(G11="陽性確認日","⑥",""))))))))</f>
        <v/>
      </c>
      <c r="N11" s="157" t="str">
        <f>IF(N$4="","",IF(N$4=報告!$B34,"陽性確認日",IF(M11="陽性確認日","①",IF(L11="陽性確認日","②",IF(K11="陽性確認日","③",IF(J11="陽性確認日","④",IF(I11="陽性確認日","⑤",IF(H11="陽性確認日","⑥",""))))))))</f>
        <v/>
      </c>
      <c r="O11" s="157" t="str">
        <f>IF(O$4="","",IF(O$4=報告!$B34,"陽性確認日",IF(N11="陽性確認日","①",IF(M11="陽性確認日","②",IF(L11="陽性確認日","③",IF(K11="陽性確認日","④",IF(J11="陽性確認日","⑤",IF(I11="陽性確認日","⑥",""))))))))</f>
        <v/>
      </c>
      <c r="P11" s="157" t="str">
        <f>IF(P$4="","",IF(P$4=報告!$B34,"陽性確認日",IF(O11="陽性確認日","①",IF(N11="陽性確認日","②",IF(M11="陽性確認日","③",IF(L11="陽性確認日","④",IF(K11="陽性確認日","⑤",IF(J11="陽性確認日","⑥",""))))))))</f>
        <v/>
      </c>
      <c r="Q11" s="157" t="str">
        <f>IF(Q$4="","",IF(Q$4=報告!$B34,"陽性確認日",IF(P11="陽性確認日","①",IF(O11="陽性確認日","②",IF(N11="陽性確認日","③",IF(M11="陽性確認日","④",IF(L11="陽性確認日","⑤",IF(K11="陽性確認日","⑥",""))))))))</f>
        <v/>
      </c>
      <c r="R11" s="157" t="str">
        <f>IF(R$4="","",IF(R$4=報告!$B34,"陽性確認日",IF(Q11="陽性確認日","①",IF(P11="陽性確認日","②",IF(O11="陽性確認日","③",IF(N11="陽性確認日","④",IF(M11="陽性確認日","⑤",IF(L11="陽性確認日","⑥",""))))))))</f>
        <v/>
      </c>
      <c r="S11" s="157" t="str">
        <f>IF(S$4="","",IF(S$4=報告!$B34,"陽性確認日",IF(R11="陽性確認日","①",IF(Q11="陽性確認日","②",IF(P11="陽性確認日","③",IF(O11="陽性確認日","④",IF(N11="陽性確認日","⑤",IF(M11="陽性確認日","⑥",""))))))))</f>
        <v/>
      </c>
      <c r="T11" s="157" t="str">
        <f>IF(T$4="","",IF(T$4=報告!$B34,"陽性確認日",IF(S11="陽性確認日","①",IF(R11="陽性確認日","②",IF(Q11="陽性確認日","③",IF(P11="陽性確認日","④",IF(O11="陽性確認日","⑤",IF(N11="陽性確認日","⑥",""))))))))</f>
        <v/>
      </c>
      <c r="U11" s="157" t="str">
        <f>IF(U$4="","",IF(U$4=報告!$B34,"陽性確認日",IF(T11="陽性確認日","①",IF(S11="陽性確認日","②",IF(R11="陽性確認日","③",IF(Q11="陽性確認日","④",IF(P11="陽性確認日","⑤",IF(O11="陽性確認日","⑥",""))))))))</f>
        <v/>
      </c>
      <c r="V11" s="157" t="str">
        <f>IF(V$4="","",IF(V$4=報告!$B34,"陽性確認日",IF(U11="陽性確認日","①",IF(T11="陽性確認日","②",IF(S11="陽性確認日","③",IF(R11="陽性確認日","④",IF(Q11="陽性確認日","⑤",IF(P11="陽性確認日","⑥",""))))))))</f>
        <v/>
      </c>
      <c r="W11" s="157" t="str">
        <f>IF(W$4="","",IF(W$4=報告!$B34,"陽性確認日",IF(V11="陽性確認日","①",IF(U11="陽性確認日","②",IF(T11="陽性確認日","③",IF(S11="陽性確認日","④",IF(R11="陽性確認日","⑤",IF(Q11="陽性確認日","⑥",""))))))))</f>
        <v/>
      </c>
      <c r="X11" s="157" t="str">
        <f>IF(X$4="","",IF(X$4=報告!$B34,"陽性確認日",IF(W11="陽性確認日","①",IF(V11="陽性確認日","②",IF(U11="陽性確認日","③",IF(T11="陽性確認日","④",IF(S11="陽性確認日","⑤",IF(R11="陽性確認日","⑥",""))))))))</f>
        <v/>
      </c>
      <c r="Y11" s="157" t="str">
        <f>IF(Y$4="","",IF(Y$4=報告!$B34,"陽性確認日",IF(X11="陽性確認日","①",IF(W11="陽性確認日","②",IF(V11="陽性確認日","③",IF(U11="陽性確認日","④",IF(T11="陽性確認日","⑤",IF(S11="陽性確認日","⑥",""))))))))</f>
        <v/>
      </c>
      <c r="Z11" s="157" t="str">
        <f>IF(Z$4="","",IF(Z$4=報告!$B34,"陽性確認日",IF(Y11="陽性確認日","①",IF(X11="陽性確認日","②",IF(W11="陽性確認日","③",IF(V11="陽性確認日","④",IF(U11="陽性確認日","⑤",IF(T11="陽性確認日","⑥",""))))))))</f>
        <v/>
      </c>
      <c r="AA11" s="157" t="str">
        <f>IF(AA$4="","",IF(AA$4=報告!$B34,"陽性確認日",IF(Z11="陽性確認日","①",IF(Y11="陽性確認日","②",IF(X11="陽性確認日","③",IF(W11="陽性確認日","④",IF(V11="陽性確認日","⑤",IF(U11="陽性確認日","⑥",""))))))))</f>
        <v/>
      </c>
      <c r="AB11" s="157" t="str">
        <f>IF(AB$4="","",IF(AB$4=報告!$B34,"陽性確認日",IF(AA11="陽性確認日","①",IF(Z11="陽性確認日","②",IF(Y11="陽性確認日","③",IF(X11="陽性確認日","④",IF(W11="陽性確認日","⑤",IF(V11="陽性確認日","⑥",""))))))))</f>
        <v/>
      </c>
      <c r="AC11" s="167" t="str">
        <f>IF(AC$4="","",IF(AC$4=報告!$B34,"陽性確認日",IF(AB11="陽性確認日","①",IF(AA11="陽性確認日","②",IF(Z11="陽性確認日","③",IF(Y11="陽性確認日","④",IF(X11="陽性確認日","⑤",IF(W11="陽性確認日","⑥",""))))))))</f>
        <v/>
      </c>
    </row>
    <row r="12" spans="2:29" ht="40" customHeight="1" x14ac:dyDescent="0.55000000000000004">
      <c r="B12" s="132">
        <v>7</v>
      </c>
      <c r="C12" s="126" t="str">
        <f>IF(報告!F35="","",CONCATENATE(報告!F35,COUNTIF(報告!$F$29:F35,報告!F35)))</f>
        <v/>
      </c>
      <c r="D12" s="127" t="str">
        <f>IF(報告!E35="","",CONCATENATE(報告!E35,"歳"))</f>
        <v/>
      </c>
      <c r="E12" s="141" t="str">
        <f>IF(報告!D35="","",報告!D35)</f>
        <v/>
      </c>
      <c r="F12" s="146" t="str">
        <f>IF(報告!L35="","",報告!L35)</f>
        <v/>
      </c>
      <c r="G12" s="162" t="str">
        <f>IF(G$4="","",IF(G$4=報告!$B35,"陽性確認日",IF(F12="陽性確認日","①",IF(E12="陽性確認日","②",IF(D12="陽性確認日","③",IF(C12="陽性確認日","④",IF(B12="陽性確認日","⑤",IF(A12="陽性確認日","⑥",""))))))))</f>
        <v/>
      </c>
      <c r="H12" s="158" t="str">
        <f>IF(H$4="","",IF(H$4=報告!$B35,"陽性確認日",IF(G12="陽性確認日","①",IF(F12="陽性確認日","②",IF(E12="陽性確認日","③",IF(D12="陽性確認日","④",IF(C12="陽性確認日","⑤",IF(B12="陽性確認日","⑥",""))))))))</f>
        <v/>
      </c>
      <c r="I12" s="158" t="str">
        <f>IF(I$4="","",IF(I$4=報告!$B35,"陽性確認日",IF(H12="陽性確認日","①",IF(G12="陽性確認日","②",IF(F12="陽性確認日","③",IF(E12="陽性確認日","④",IF(D12="陽性確認日","⑤",IF(C12="陽性確認日","⑥",""))))))))</f>
        <v/>
      </c>
      <c r="J12" s="158" t="str">
        <f>IF(J$4="","",IF(J$4=報告!$B35,"陽性確認日",IF(I12="陽性確認日","①",IF(H12="陽性確認日","②",IF(G12="陽性確認日","③",IF(F12="陽性確認日","④",IF(E12="陽性確認日","⑤",IF(D12="陽性確認日","⑥",""))))))))</f>
        <v/>
      </c>
      <c r="K12" s="158" t="str">
        <f>IF(K$4="","",IF(K$4=報告!$B35,"陽性確認日",IF(J12="陽性確認日","①",IF(I12="陽性確認日","②",IF(H12="陽性確認日","③",IF(G12="陽性確認日","④",IF(F12="陽性確認日","⑤",IF(E12="陽性確認日","⑥",""))))))))</f>
        <v/>
      </c>
      <c r="L12" s="158" t="str">
        <f>IF(L$4="","",IF(L$4=報告!$B35,"陽性確認日",IF(K12="陽性確認日","①",IF(J12="陽性確認日","②",IF(I12="陽性確認日","③",IF(H12="陽性確認日","④",IF(G12="陽性確認日","⑤",IF(F12="陽性確認日","⑥",""))))))))</f>
        <v/>
      </c>
      <c r="M12" s="158" t="str">
        <f>IF(M$4="","",IF(M$4=報告!$B35,"陽性確認日",IF(L12="陽性確認日","①",IF(K12="陽性確認日","②",IF(J12="陽性確認日","③",IF(I12="陽性確認日","④",IF(H12="陽性確認日","⑤",IF(G12="陽性確認日","⑥",""))))))))</f>
        <v/>
      </c>
      <c r="N12" s="158" t="str">
        <f>IF(N$4="","",IF(N$4=報告!$B35,"陽性確認日",IF(M12="陽性確認日","①",IF(L12="陽性確認日","②",IF(K12="陽性確認日","③",IF(J12="陽性確認日","④",IF(I12="陽性確認日","⑤",IF(H12="陽性確認日","⑥",""))))))))</f>
        <v/>
      </c>
      <c r="O12" s="158" t="str">
        <f>IF(O$4="","",IF(O$4=報告!$B35,"陽性確認日",IF(N12="陽性確認日","①",IF(M12="陽性確認日","②",IF(L12="陽性確認日","③",IF(K12="陽性確認日","④",IF(J12="陽性確認日","⑤",IF(I12="陽性確認日","⑥",""))))))))</f>
        <v/>
      </c>
      <c r="P12" s="158" t="str">
        <f>IF(P$4="","",IF(P$4=報告!$B35,"陽性確認日",IF(O12="陽性確認日","①",IF(N12="陽性確認日","②",IF(M12="陽性確認日","③",IF(L12="陽性確認日","④",IF(K12="陽性確認日","⑤",IF(J12="陽性確認日","⑥",""))))))))</f>
        <v/>
      </c>
      <c r="Q12" s="158" t="str">
        <f>IF(Q$4="","",IF(Q$4=報告!$B35,"陽性確認日",IF(P12="陽性確認日","①",IF(O12="陽性確認日","②",IF(N12="陽性確認日","③",IF(M12="陽性確認日","④",IF(L12="陽性確認日","⑤",IF(K12="陽性確認日","⑥",""))))))))</f>
        <v/>
      </c>
      <c r="R12" s="158" t="str">
        <f>IF(R$4="","",IF(R$4=報告!$B35,"陽性確認日",IF(Q12="陽性確認日","①",IF(P12="陽性確認日","②",IF(O12="陽性確認日","③",IF(N12="陽性確認日","④",IF(M12="陽性確認日","⑤",IF(L12="陽性確認日","⑥",""))))))))</f>
        <v/>
      </c>
      <c r="S12" s="158" t="str">
        <f>IF(S$4="","",IF(S$4=報告!$B35,"陽性確認日",IF(R12="陽性確認日","①",IF(Q12="陽性確認日","②",IF(P12="陽性確認日","③",IF(O12="陽性確認日","④",IF(N12="陽性確認日","⑤",IF(M12="陽性確認日","⑥",""))))))))</f>
        <v/>
      </c>
      <c r="T12" s="158" t="str">
        <f>IF(T$4="","",IF(T$4=報告!$B35,"陽性確認日",IF(S12="陽性確認日","①",IF(R12="陽性確認日","②",IF(Q12="陽性確認日","③",IF(P12="陽性確認日","④",IF(O12="陽性確認日","⑤",IF(N12="陽性確認日","⑥",""))))))))</f>
        <v/>
      </c>
      <c r="U12" s="158" t="str">
        <f>IF(U$4="","",IF(U$4=報告!$B35,"陽性確認日",IF(T12="陽性確認日","①",IF(S12="陽性確認日","②",IF(R12="陽性確認日","③",IF(Q12="陽性確認日","④",IF(P12="陽性確認日","⑤",IF(O12="陽性確認日","⑥",""))))))))</f>
        <v/>
      </c>
      <c r="V12" s="158" t="str">
        <f>IF(V$4="","",IF(V$4=報告!$B35,"陽性確認日",IF(U12="陽性確認日","①",IF(T12="陽性確認日","②",IF(S12="陽性確認日","③",IF(R12="陽性確認日","④",IF(Q12="陽性確認日","⑤",IF(P12="陽性確認日","⑥",""))))))))</f>
        <v/>
      </c>
      <c r="W12" s="158" t="str">
        <f>IF(W$4="","",IF(W$4=報告!$B35,"陽性確認日",IF(V12="陽性確認日","①",IF(U12="陽性確認日","②",IF(T12="陽性確認日","③",IF(S12="陽性確認日","④",IF(R12="陽性確認日","⑤",IF(Q12="陽性確認日","⑥",""))))))))</f>
        <v/>
      </c>
      <c r="X12" s="158" t="str">
        <f>IF(X$4="","",IF(X$4=報告!$B35,"陽性確認日",IF(W12="陽性確認日","①",IF(V12="陽性確認日","②",IF(U12="陽性確認日","③",IF(T12="陽性確認日","④",IF(S12="陽性確認日","⑤",IF(R12="陽性確認日","⑥",""))))))))</f>
        <v/>
      </c>
      <c r="Y12" s="158" t="str">
        <f>IF(Y$4="","",IF(Y$4=報告!$B35,"陽性確認日",IF(X12="陽性確認日","①",IF(W12="陽性確認日","②",IF(V12="陽性確認日","③",IF(U12="陽性確認日","④",IF(T12="陽性確認日","⑤",IF(S12="陽性確認日","⑥",""))))))))</f>
        <v/>
      </c>
      <c r="Z12" s="158" t="str">
        <f>IF(Z$4="","",IF(Z$4=報告!$B35,"陽性確認日",IF(Y12="陽性確認日","①",IF(X12="陽性確認日","②",IF(W12="陽性確認日","③",IF(V12="陽性確認日","④",IF(U12="陽性確認日","⑤",IF(T12="陽性確認日","⑥",""))))))))</f>
        <v/>
      </c>
      <c r="AA12" s="158" t="str">
        <f>IF(AA$4="","",IF(AA$4=報告!$B35,"陽性確認日",IF(Z12="陽性確認日","①",IF(Y12="陽性確認日","②",IF(X12="陽性確認日","③",IF(W12="陽性確認日","④",IF(V12="陽性確認日","⑤",IF(U12="陽性確認日","⑥",""))))))))</f>
        <v/>
      </c>
      <c r="AB12" s="158" t="str">
        <f>IF(AB$4="","",IF(AB$4=報告!$B35,"陽性確認日",IF(AA12="陽性確認日","①",IF(Z12="陽性確認日","②",IF(Y12="陽性確認日","③",IF(X12="陽性確認日","④",IF(W12="陽性確認日","⑤",IF(V12="陽性確認日","⑥",""))))))))</f>
        <v/>
      </c>
      <c r="AC12" s="163" t="str">
        <f>IF(AC$4="","",IF(AC$4=報告!$B35,"陽性確認日",IF(AB12="陽性確認日","①",IF(AA12="陽性確認日","②",IF(Z12="陽性確認日","③",IF(Y12="陽性確認日","④",IF(X12="陽性確認日","⑤",IF(W12="陽性確認日","⑥",""))))))))</f>
        <v/>
      </c>
    </row>
    <row r="13" spans="2:29" ht="40" customHeight="1" x14ac:dyDescent="0.55000000000000004">
      <c r="B13" s="132">
        <v>8</v>
      </c>
      <c r="C13" s="126" t="str">
        <f>IF(報告!F36="","",CONCATENATE(報告!F36,COUNTIF(報告!$F$29:F36,報告!F36)))</f>
        <v/>
      </c>
      <c r="D13" s="127" t="str">
        <f>IF(報告!E36="","",CONCATENATE(報告!E36,"歳"))</f>
        <v/>
      </c>
      <c r="E13" s="141" t="str">
        <f>IF(報告!D36="","",報告!D36)</f>
        <v/>
      </c>
      <c r="F13" s="146" t="str">
        <f>IF(報告!L36="","",報告!L36)</f>
        <v/>
      </c>
      <c r="G13" s="162" t="str">
        <f>IF(G$4="","",IF(G$4=報告!$B36,"陽性確認日",IF(F13="陽性確認日","①",IF(E13="陽性確認日","②",IF(D13="陽性確認日","③",IF(C13="陽性確認日","④",IF(B13="陽性確認日","⑤",IF(A13="陽性確認日","⑥",""))))))))</f>
        <v/>
      </c>
      <c r="H13" s="158" t="str">
        <f>IF(H$4="","",IF(H$4=報告!$B36,"陽性確認日",IF(G13="陽性確認日","①",IF(F13="陽性確認日","②",IF(E13="陽性確認日","③",IF(D13="陽性確認日","④",IF(C13="陽性確認日","⑤",IF(B13="陽性確認日","⑥",""))))))))</f>
        <v/>
      </c>
      <c r="I13" s="158" t="str">
        <f>IF(I$4="","",IF(I$4=報告!$B36,"陽性確認日",IF(H13="陽性確認日","①",IF(G13="陽性確認日","②",IF(F13="陽性確認日","③",IF(E13="陽性確認日","④",IF(D13="陽性確認日","⑤",IF(C13="陽性確認日","⑥",""))))))))</f>
        <v/>
      </c>
      <c r="J13" s="158" t="str">
        <f>IF(J$4="","",IF(J$4=報告!$B36,"陽性確認日",IF(I13="陽性確認日","①",IF(H13="陽性確認日","②",IF(G13="陽性確認日","③",IF(F13="陽性確認日","④",IF(E13="陽性確認日","⑤",IF(D13="陽性確認日","⑥",""))))))))</f>
        <v/>
      </c>
      <c r="K13" s="158" t="str">
        <f>IF(K$4="","",IF(K$4=報告!$B36,"陽性確認日",IF(J13="陽性確認日","①",IF(I13="陽性確認日","②",IF(H13="陽性確認日","③",IF(G13="陽性確認日","④",IF(F13="陽性確認日","⑤",IF(E13="陽性確認日","⑥",""))))))))</f>
        <v/>
      </c>
      <c r="L13" s="158" t="str">
        <f>IF(L$4="","",IF(L$4=報告!$B36,"陽性確認日",IF(K13="陽性確認日","①",IF(J13="陽性確認日","②",IF(I13="陽性確認日","③",IF(H13="陽性確認日","④",IF(G13="陽性確認日","⑤",IF(F13="陽性確認日","⑥",""))))))))</f>
        <v/>
      </c>
      <c r="M13" s="158" t="str">
        <f>IF(M$4="","",IF(M$4=報告!$B36,"陽性確認日",IF(L13="陽性確認日","①",IF(K13="陽性確認日","②",IF(J13="陽性確認日","③",IF(I13="陽性確認日","④",IF(H13="陽性確認日","⑤",IF(G13="陽性確認日","⑥",""))))))))</f>
        <v/>
      </c>
      <c r="N13" s="158" t="str">
        <f>IF(N$4="","",IF(N$4=報告!$B36,"陽性確認日",IF(M13="陽性確認日","①",IF(L13="陽性確認日","②",IF(K13="陽性確認日","③",IF(J13="陽性確認日","④",IF(I13="陽性確認日","⑤",IF(H13="陽性確認日","⑥",""))))))))</f>
        <v/>
      </c>
      <c r="O13" s="158" t="str">
        <f>IF(O$4="","",IF(O$4=報告!$B36,"陽性確認日",IF(N13="陽性確認日","①",IF(M13="陽性確認日","②",IF(L13="陽性確認日","③",IF(K13="陽性確認日","④",IF(J13="陽性確認日","⑤",IF(I13="陽性確認日","⑥",""))))))))</f>
        <v/>
      </c>
      <c r="P13" s="158" t="str">
        <f>IF(P$4="","",IF(P$4=報告!$B36,"陽性確認日",IF(O13="陽性確認日","①",IF(N13="陽性確認日","②",IF(M13="陽性確認日","③",IF(L13="陽性確認日","④",IF(K13="陽性確認日","⑤",IF(J13="陽性確認日","⑥",""))))))))</f>
        <v/>
      </c>
      <c r="Q13" s="158" t="str">
        <f>IF(Q$4="","",IF(Q$4=報告!$B36,"陽性確認日",IF(P13="陽性確認日","①",IF(O13="陽性確認日","②",IF(N13="陽性確認日","③",IF(M13="陽性確認日","④",IF(L13="陽性確認日","⑤",IF(K13="陽性確認日","⑥",""))))))))</f>
        <v/>
      </c>
      <c r="R13" s="158" t="str">
        <f>IF(R$4="","",IF(R$4=報告!$B36,"陽性確認日",IF(Q13="陽性確認日","①",IF(P13="陽性確認日","②",IF(O13="陽性確認日","③",IF(N13="陽性確認日","④",IF(M13="陽性確認日","⑤",IF(L13="陽性確認日","⑥",""))))))))</f>
        <v/>
      </c>
      <c r="S13" s="158" t="str">
        <f>IF(S$4="","",IF(S$4=報告!$B36,"陽性確認日",IF(R13="陽性確認日","①",IF(Q13="陽性確認日","②",IF(P13="陽性確認日","③",IF(O13="陽性確認日","④",IF(N13="陽性確認日","⑤",IF(M13="陽性確認日","⑥",""))))))))</f>
        <v/>
      </c>
      <c r="T13" s="158" t="str">
        <f>IF(T$4="","",IF(T$4=報告!$B36,"陽性確認日",IF(S13="陽性確認日","①",IF(R13="陽性確認日","②",IF(Q13="陽性確認日","③",IF(P13="陽性確認日","④",IF(O13="陽性確認日","⑤",IF(N13="陽性確認日","⑥",""))))))))</f>
        <v/>
      </c>
      <c r="U13" s="158" t="str">
        <f>IF(U$4="","",IF(U$4=報告!$B36,"陽性確認日",IF(T13="陽性確認日","①",IF(S13="陽性確認日","②",IF(R13="陽性確認日","③",IF(Q13="陽性確認日","④",IF(P13="陽性確認日","⑤",IF(O13="陽性確認日","⑥",""))))))))</f>
        <v/>
      </c>
      <c r="V13" s="158" t="str">
        <f>IF(V$4="","",IF(V$4=報告!$B36,"陽性確認日",IF(U13="陽性確認日","①",IF(T13="陽性確認日","②",IF(S13="陽性確認日","③",IF(R13="陽性確認日","④",IF(Q13="陽性確認日","⑤",IF(P13="陽性確認日","⑥",""))))))))</f>
        <v/>
      </c>
      <c r="W13" s="158" t="str">
        <f>IF(W$4="","",IF(W$4=報告!$B36,"陽性確認日",IF(V13="陽性確認日","①",IF(U13="陽性確認日","②",IF(T13="陽性確認日","③",IF(S13="陽性確認日","④",IF(R13="陽性確認日","⑤",IF(Q13="陽性確認日","⑥",""))))))))</f>
        <v/>
      </c>
      <c r="X13" s="158" t="str">
        <f>IF(X$4="","",IF(X$4=報告!$B36,"陽性確認日",IF(W13="陽性確認日","①",IF(V13="陽性確認日","②",IF(U13="陽性確認日","③",IF(T13="陽性確認日","④",IF(S13="陽性確認日","⑤",IF(R13="陽性確認日","⑥",""))))))))</f>
        <v/>
      </c>
      <c r="Y13" s="158" t="str">
        <f>IF(Y$4="","",IF(Y$4=報告!$B36,"陽性確認日",IF(X13="陽性確認日","①",IF(W13="陽性確認日","②",IF(V13="陽性確認日","③",IF(U13="陽性確認日","④",IF(T13="陽性確認日","⑤",IF(S13="陽性確認日","⑥",""))))))))</f>
        <v/>
      </c>
      <c r="Z13" s="158" t="str">
        <f>IF(Z$4="","",IF(Z$4=報告!$B36,"陽性確認日",IF(Y13="陽性確認日","①",IF(X13="陽性確認日","②",IF(W13="陽性確認日","③",IF(V13="陽性確認日","④",IF(U13="陽性確認日","⑤",IF(T13="陽性確認日","⑥",""))))))))</f>
        <v/>
      </c>
      <c r="AA13" s="158" t="str">
        <f>IF(AA$4="","",IF(AA$4=報告!$B36,"陽性確認日",IF(Z13="陽性確認日","①",IF(Y13="陽性確認日","②",IF(X13="陽性確認日","③",IF(W13="陽性確認日","④",IF(V13="陽性確認日","⑤",IF(U13="陽性確認日","⑥",""))))))))</f>
        <v/>
      </c>
      <c r="AB13" s="158" t="str">
        <f>IF(AB$4="","",IF(AB$4=報告!$B36,"陽性確認日",IF(AA13="陽性確認日","①",IF(Z13="陽性確認日","②",IF(Y13="陽性確認日","③",IF(X13="陽性確認日","④",IF(W13="陽性確認日","⑤",IF(V13="陽性確認日","⑥",""))))))))</f>
        <v/>
      </c>
      <c r="AC13" s="163" t="str">
        <f>IF(AC$4="","",IF(AC$4=報告!$B36,"陽性確認日",IF(AB13="陽性確認日","①",IF(AA13="陽性確認日","②",IF(Z13="陽性確認日","③",IF(Y13="陽性確認日","④",IF(X13="陽性確認日","⑤",IF(W13="陽性確認日","⑥",""))))))))</f>
        <v/>
      </c>
    </row>
    <row r="14" spans="2:29" ht="40" customHeight="1" x14ac:dyDescent="0.55000000000000004">
      <c r="B14" s="132">
        <v>9</v>
      </c>
      <c r="C14" s="126" t="str">
        <f>IF(報告!F37="","",CONCATENATE(報告!F37,COUNTIF(報告!$F$29:F37,報告!F37)))</f>
        <v/>
      </c>
      <c r="D14" s="127" t="str">
        <f>IF(報告!E37="","",CONCATENATE(報告!E37,"歳"))</f>
        <v/>
      </c>
      <c r="E14" s="141" t="str">
        <f>IF(報告!D37="","",報告!D37)</f>
        <v/>
      </c>
      <c r="F14" s="146" t="str">
        <f>IF(報告!L37="","",報告!L37)</f>
        <v/>
      </c>
      <c r="G14" s="162" t="str">
        <f>IF(G$4="","",IF(G$4=報告!$B37,"陽性確認日",IF(F14="陽性確認日","①",IF(E14="陽性確認日","②",IF(D14="陽性確認日","③",IF(C14="陽性確認日","④",IF(B14="陽性確認日","⑤",IF(A14="陽性確認日","⑥",""))))))))</f>
        <v/>
      </c>
      <c r="H14" s="158" t="str">
        <f>IF(H$4="","",IF(H$4=報告!$B37,"陽性確認日",IF(G14="陽性確認日","①",IF(F14="陽性確認日","②",IF(E14="陽性確認日","③",IF(D14="陽性確認日","④",IF(C14="陽性確認日","⑤",IF(B14="陽性確認日","⑥",""))))))))</f>
        <v/>
      </c>
      <c r="I14" s="158" t="str">
        <f>IF(I$4="","",IF(I$4=報告!$B37,"陽性確認日",IF(H14="陽性確認日","①",IF(G14="陽性確認日","②",IF(F14="陽性確認日","③",IF(E14="陽性確認日","④",IF(D14="陽性確認日","⑤",IF(C14="陽性確認日","⑥",""))))))))</f>
        <v/>
      </c>
      <c r="J14" s="158" t="str">
        <f>IF(J$4="","",IF(J$4=報告!$B37,"陽性確認日",IF(I14="陽性確認日","①",IF(H14="陽性確認日","②",IF(G14="陽性確認日","③",IF(F14="陽性確認日","④",IF(E14="陽性確認日","⑤",IF(D14="陽性確認日","⑥",""))))))))</f>
        <v/>
      </c>
      <c r="K14" s="158" t="str">
        <f>IF(K$4="","",IF(K$4=報告!$B37,"陽性確認日",IF(J14="陽性確認日","①",IF(I14="陽性確認日","②",IF(H14="陽性確認日","③",IF(G14="陽性確認日","④",IF(F14="陽性確認日","⑤",IF(E14="陽性確認日","⑥",""))))))))</f>
        <v/>
      </c>
      <c r="L14" s="158" t="str">
        <f>IF(L$4="","",IF(L$4=報告!$B37,"陽性確認日",IF(K14="陽性確認日","①",IF(J14="陽性確認日","②",IF(I14="陽性確認日","③",IF(H14="陽性確認日","④",IF(G14="陽性確認日","⑤",IF(F14="陽性確認日","⑥",""))))))))</f>
        <v/>
      </c>
      <c r="M14" s="158" t="str">
        <f>IF(M$4="","",IF(M$4=報告!$B37,"陽性確認日",IF(L14="陽性確認日","①",IF(K14="陽性確認日","②",IF(J14="陽性確認日","③",IF(I14="陽性確認日","④",IF(H14="陽性確認日","⑤",IF(G14="陽性確認日","⑥",""))))))))</f>
        <v/>
      </c>
      <c r="N14" s="158" t="str">
        <f>IF(N$4="","",IF(N$4=報告!$B37,"陽性確認日",IF(M14="陽性確認日","①",IF(L14="陽性確認日","②",IF(K14="陽性確認日","③",IF(J14="陽性確認日","④",IF(I14="陽性確認日","⑤",IF(H14="陽性確認日","⑥",""))))))))</f>
        <v/>
      </c>
      <c r="O14" s="158" t="str">
        <f>IF(O$4="","",IF(O$4=報告!$B37,"陽性確認日",IF(N14="陽性確認日","①",IF(M14="陽性確認日","②",IF(L14="陽性確認日","③",IF(K14="陽性確認日","④",IF(J14="陽性確認日","⑤",IF(I14="陽性確認日","⑥",""))))))))</f>
        <v/>
      </c>
      <c r="P14" s="158" t="str">
        <f>IF(P$4="","",IF(P$4=報告!$B37,"陽性確認日",IF(O14="陽性確認日","①",IF(N14="陽性確認日","②",IF(M14="陽性確認日","③",IF(L14="陽性確認日","④",IF(K14="陽性確認日","⑤",IF(J14="陽性確認日","⑥",""))))))))</f>
        <v/>
      </c>
      <c r="Q14" s="158" t="str">
        <f>IF(Q$4="","",IF(Q$4=報告!$B37,"陽性確認日",IF(P14="陽性確認日","①",IF(O14="陽性確認日","②",IF(N14="陽性確認日","③",IF(M14="陽性確認日","④",IF(L14="陽性確認日","⑤",IF(K14="陽性確認日","⑥",""))))))))</f>
        <v/>
      </c>
      <c r="R14" s="158" t="str">
        <f>IF(R$4="","",IF(R$4=報告!$B37,"陽性確認日",IF(Q14="陽性確認日","①",IF(P14="陽性確認日","②",IF(O14="陽性確認日","③",IF(N14="陽性確認日","④",IF(M14="陽性確認日","⑤",IF(L14="陽性確認日","⑥",""))))))))</f>
        <v/>
      </c>
      <c r="S14" s="158" t="str">
        <f>IF(S$4="","",IF(S$4=報告!$B37,"陽性確認日",IF(R14="陽性確認日","①",IF(Q14="陽性確認日","②",IF(P14="陽性確認日","③",IF(O14="陽性確認日","④",IF(N14="陽性確認日","⑤",IF(M14="陽性確認日","⑥",""))))))))</f>
        <v/>
      </c>
      <c r="T14" s="158" t="str">
        <f>IF(T$4="","",IF(T$4=報告!$B37,"陽性確認日",IF(S14="陽性確認日","①",IF(R14="陽性確認日","②",IF(Q14="陽性確認日","③",IF(P14="陽性確認日","④",IF(O14="陽性確認日","⑤",IF(N14="陽性確認日","⑥",""))))))))</f>
        <v/>
      </c>
      <c r="U14" s="158" t="str">
        <f>IF(U$4="","",IF(U$4=報告!$B37,"陽性確認日",IF(T14="陽性確認日","①",IF(S14="陽性確認日","②",IF(R14="陽性確認日","③",IF(Q14="陽性確認日","④",IF(P14="陽性確認日","⑤",IF(O14="陽性確認日","⑥",""))))))))</f>
        <v/>
      </c>
      <c r="V14" s="158" t="str">
        <f>IF(V$4="","",IF(V$4=報告!$B37,"陽性確認日",IF(U14="陽性確認日","①",IF(T14="陽性確認日","②",IF(S14="陽性確認日","③",IF(R14="陽性確認日","④",IF(Q14="陽性確認日","⑤",IF(P14="陽性確認日","⑥",""))))))))</f>
        <v/>
      </c>
      <c r="W14" s="158" t="str">
        <f>IF(W$4="","",IF(W$4=報告!$B37,"陽性確認日",IF(V14="陽性確認日","①",IF(U14="陽性確認日","②",IF(T14="陽性確認日","③",IF(S14="陽性確認日","④",IF(R14="陽性確認日","⑤",IF(Q14="陽性確認日","⑥",""))))))))</f>
        <v/>
      </c>
      <c r="X14" s="158" t="str">
        <f>IF(X$4="","",IF(X$4=報告!$B37,"陽性確認日",IF(W14="陽性確認日","①",IF(V14="陽性確認日","②",IF(U14="陽性確認日","③",IF(T14="陽性確認日","④",IF(S14="陽性確認日","⑤",IF(R14="陽性確認日","⑥",""))))))))</f>
        <v/>
      </c>
      <c r="Y14" s="158" t="str">
        <f>IF(Y$4="","",IF(Y$4=報告!$B37,"陽性確認日",IF(X14="陽性確認日","①",IF(W14="陽性確認日","②",IF(V14="陽性確認日","③",IF(U14="陽性確認日","④",IF(T14="陽性確認日","⑤",IF(S14="陽性確認日","⑥",""))))))))</f>
        <v/>
      </c>
      <c r="Z14" s="158" t="str">
        <f>IF(Z$4="","",IF(Z$4=報告!$B37,"陽性確認日",IF(Y14="陽性確認日","①",IF(X14="陽性確認日","②",IF(W14="陽性確認日","③",IF(V14="陽性確認日","④",IF(U14="陽性確認日","⑤",IF(T14="陽性確認日","⑥",""))))))))</f>
        <v/>
      </c>
      <c r="AA14" s="158" t="str">
        <f>IF(AA$4="","",IF(AA$4=報告!$B37,"陽性確認日",IF(Z14="陽性確認日","①",IF(Y14="陽性確認日","②",IF(X14="陽性確認日","③",IF(W14="陽性確認日","④",IF(V14="陽性確認日","⑤",IF(U14="陽性確認日","⑥",""))))))))</f>
        <v/>
      </c>
      <c r="AB14" s="158" t="str">
        <f>IF(AB$4="","",IF(AB$4=報告!$B37,"陽性確認日",IF(AA14="陽性確認日","①",IF(Z14="陽性確認日","②",IF(Y14="陽性確認日","③",IF(X14="陽性確認日","④",IF(W14="陽性確認日","⑤",IF(V14="陽性確認日","⑥",""))))))))</f>
        <v/>
      </c>
      <c r="AC14" s="163" t="str">
        <f>IF(AC$4="","",IF(AC$4=報告!$B37,"陽性確認日",IF(AB14="陽性確認日","①",IF(AA14="陽性確認日","②",IF(Z14="陽性確認日","③",IF(Y14="陽性確認日","④",IF(X14="陽性確認日","⑤",IF(W14="陽性確認日","⑥",""))))))))</f>
        <v/>
      </c>
    </row>
    <row r="15" spans="2:29" ht="40" customHeight="1" thickBot="1" x14ac:dyDescent="0.6">
      <c r="B15" s="133">
        <v>10</v>
      </c>
      <c r="C15" s="134" t="str">
        <f>IF(報告!F38="","",CONCATENATE(報告!F38,COUNTIF(報告!$F$29:F38,報告!F38)))</f>
        <v/>
      </c>
      <c r="D15" s="135" t="str">
        <f>IF(報告!E38="","",CONCATENATE(報告!E38,"歳"))</f>
        <v/>
      </c>
      <c r="E15" s="142" t="str">
        <f>IF(報告!D38="","",報告!D38)</f>
        <v/>
      </c>
      <c r="F15" s="147" t="str">
        <f>IF(報告!L38="","",報告!L38)</f>
        <v/>
      </c>
      <c r="G15" s="168" t="str">
        <f>IF(G$4="","",IF(G$4=報告!$B38,"陽性確認日",IF(F15="陽性確認日","①",IF(E15="陽性確認日","②",IF(D15="陽性確認日","③",IF(C15="陽性確認日","④",IF(B15="陽性確認日","⑤",IF(A15="陽性確認日","⑥",""))))))))</f>
        <v/>
      </c>
      <c r="H15" s="159" t="str">
        <f>IF(H$4="","",IF(H$4=報告!$B38,"陽性確認日",IF(G15="陽性確認日","①",IF(F15="陽性確認日","②",IF(E15="陽性確認日","③",IF(D15="陽性確認日","④",IF(C15="陽性確認日","⑤",IF(B15="陽性確認日","⑥",""))))))))</f>
        <v/>
      </c>
      <c r="I15" s="159" t="str">
        <f>IF(I$4="","",IF(I$4=報告!$B38,"陽性確認日",IF(H15="陽性確認日","①",IF(G15="陽性確認日","②",IF(F15="陽性確認日","③",IF(E15="陽性確認日","④",IF(D15="陽性確認日","⑤",IF(C15="陽性確認日","⑥",""))))))))</f>
        <v/>
      </c>
      <c r="J15" s="159" t="str">
        <f>IF(J$4="","",IF(J$4=報告!$B38,"陽性確認日",IF(I15="陽性確認日","①",IF(H15="陽性確認日","②",IF(G15="陽性確認日","③",IF(F15="陽性確認日","④",IF(E15="陽性確認日","⑤",IF(D15="陽性確認日","⑥",""))))))))</f>
        <v/>
      </c>
      <c r="K15" s="159" t="str">
        <f>IF(K$4="","",IF(K$4=報告!$B38,"陽性確認日",IF(J15="陽性確認日","①",IF(I15="陽性確認日","②",IF(H15="陽性確認日","③",IF(G15="陽性確認日","④",IF(F15="陽性確認日","⑤",IF(E15="陽性確認日","⑥",""))))))))</f>
        <v/>
      </c>
      <c r="L15" s="159" t="str">
        <f>IF(L$4="","",IF(L$4=報告!$B38,"陽性確認日",IF(K15="陽性確認日","①",IF(J15="陽性確認日","②",IF(I15="陽性確認日","③",IF(H15="陽性確認日","④",IF(G15="陽性確認日","⑤",IF(F15="陽性確認日","⑥",""))))))))</f>
        <v/>
      </c>
      <c r="M15" s="159" t="str">
        <f>IF(M$4="","",IF(M$4=報告!$B38,"陽性確認日",IF(L15="陽性確認日","①",IF(K15="陽性確認日","②",IF(J15="陽性確認日","③",IF(I15="陽性確認日","④",IF(H15="陽性確認日","⑤",IF(G15="陽性確認日","⑥",""))))))))</f>
        <v/>
      </c>
      <c r="N15" s="159" t="str">
        <f>IF(N$4="","",IF(N$4=報告!$B38,"陽性確認日",IF(M15="陽性確認日","①",IF(L15="陽性確認日","②",IF(K15="陽性確認日","③",IF(J15="陽性確認日","④",IF(I15="陽性確認日","⑤",IF(H15="陽性確認日","⑥",""))))))))</f>
        <v/>
      </c>
      <c r="O15" s="159" t="str">
        <f>IF(O$4="","",IF(O$4=報告!$B38,"陽性確認日",IF(N15="陽性確認日","①",IF(M15="陽性確認日","②",IF(L15="陽性確認日","③",IF(K15="陽性確認日","④",IF(J15="陽性確認日","⑤",IF(I15="陽性確認日","⑥",""))))))))</f>
        <v/>
      </c>
      <c r="P15" s="159" t="str">
        <f>IF(P$4="","",IF(P$4=報告!$B38,"陽性確認日",IF(O15="陽性確認日","①",IF(N15="陽性確認日","②",IF(M15="陽性確認日","③",IF(L15="陽性確認日","④",IF(K15="陽性確認日","⑤",IF(J15="陽性確認日","⑥",""))))))))</f>
        <v/>
      </c>
      <c r="Q15" s="159" t="str">
        <f>IF(Q$4="","",IF(Q$4=報告!$B38,"陽性確認日",IF(P15="陽性確認日","①",IF(O15="陽性確認日","②",IF(N15="陽性確認日","③",IF(M15="陽性確認日","④",IF(L15="陽性確認日","⑤",IF(K15="陽性確認日","⑥",""))))))))</f>
        <v/>
      </c>
      <c r="R15" s="159" t="str">
        <f>IF(R$4="","",IF(R$4=報告!$B38,"陽性確認日",IF(Q15="陽性確認日","①",IF(P15="陽性確認日","②",IF(O15="陽性確認日","③",IF(N15="陽性確認日","④",IF(M15="陽性確認日","⑤",IF(L15="陽性確認日","⑥",""))))))))</f>
        <v/>
      </c>
      <c r="S15" s="159" t="str">
        <f>IF(S$4="","",IF(S$4=報告!$B38,"陽性確認日",IF(R15="陽性確認日","①",IF(Q15="陽性確認日","②",IF(P15="陽性確認日","③",IF(O15="陽性確認日","④",IF(N15="陽性確認日","⑤",IF(M15="陽性確認日","⑥",""))))))))</f>
        <v/>
      </c>
      <c r="T15" s="159" t="str">
        <f>IF(T$4="","",IF(T$4=報告!$B38,"陽性確認日",IF(S15="陽性確認日","①",IF(R15="陽性確認日","②",IF(Q15="陽性確認日","③",IF(P15="陽性確認日","④",IF(O15="陽性確認日","⑤",IF(N15="陽性確認日","⑥",""))))))))</f>
        <v/>
      </c>
      <c r="U15" s="159" t="str">
        <f>IF(U$4="","",IF(U$4=報告!$B38,"陽性確認日",IF(T15="陽性確認日","①",IF(S15="陽性確認日","②",IF(R15="陽性確認日","③",IF(Q15="陽性確認日","④",IF(P15="陽性確認日","⑤",IF(O15="陽性確認日","⑥",""))))))))</f>
        <v/>
      </c>
      <c r="V15" s="159" t="str">
        <f>IF(V$4="","",IF(V$4=報告!$B38,"陽性確認日",IF(U15="陽性確認日","①",IF(T15="陽性確認日","②",IF(S15="陽性確認日","③",IF(R15="陽性確認日","④",IF(Q15="陽性確認日","⑤",IF(P15="陽性確認日","⑥",""))))))))</f>
        <v/>
      </c>
      <c r="W15" s="159" t="str">
        <f>IF(W$4="","",IF(W$4=報告!$B38,"陽性確認日",IF(V15="陽性確認日","①",IF(U15="陽性確認日","②",IF(T15="陽性確認日","③",IF(S15="陽性確認日","④",IF(R15="陽性確認日","⑤",IF(Q15="陽性確認日","⑥",""))))))))</f>
        <v/>
      </c>
      <c r="X15" s="159" t="str">
        <f>IF(X$4="","",IF(X$4=報告!$B38,"陽性確認日",IF(W15="陽性確認日","①",IF(V15="陽性確認日","②",IF(U15="陽性確認日","③",IF(T15="陽性確認日","④",IF(S15="陽性確認日","⑤",IF(R15="陽性確認日","⑥",""))))))))</f>
        <v/>
      </c>
      <c r="Y15" s="159" t="str">
        <f>IF(Y$4="","",IF(Y$4=報告!$B38,"陽性確認日",IF(X15="陽性確認日","①",IF(W15="陽性確認日","②",IF(V15="陽性確認日","③",IF(U15="陽性確認日","④",IF(T15="陽性確認日","⑤",IF(S15="陽性確認日","⑥",""))))))))</f>
        <v/>
      </c>
      <c r="Z15" s="159" t="str">
        <f>IF(Z$4="","",IF(Z$4=報告!$B38,"陽性確認日",IF(Y15="陽性確認日","①",IF(X15="陽性確認日","②",IF(W15="陽性確認日","③",IF(V15="陽性確認日","④",IF(U15="陽性確認日","⑤",IF(T15="陽性確認日","⑥",""))))))))</f>
        <v/>
      </c>
      <c r="AA15" s="159" t="str">
        <f>IF(AA$4="","",IF(AA$4=報告!$B38,"陽性確認日",IF(Z15="陽性確認日","①",IF(Y15="陽性確認日","②",IF(X15="陽性確認日","③",IF(W15="陽性確認日","④",IF(V15="陽性確認日","⑤",IF(U15="陽性確認日","⑥",""))))))))</f>
        <v/>
      </c>
      <c r="AB15" s="159" t="str">
        <f>IF(AB$4="","",IF(AB$4=報告!$B38,"陽性確認日",IF(AA15="陽性確認日","①",IF(Z15="陽性確認日","②",IF(Y15="陽性確認日","③",IF(X15="陽性確認日","④",IF(W15="陽性確認日","⑤",IF(V15="陽性確認日","⑥",""))))))))</f>
        <v/>
      </c>
      <c r="AC15" s="169" t="str">
        <f>IF(AC$4="","",IF(AC$4=報告!$B38,"陽性確認日",IF(AB15="陽性確認日","①",IF(AA15="陽性確認日","②",IF(Z15="陽性確認日","③",IF(Y15="陽性確認日","④",IF(X15="陽性確認日","⑤",IF(W15="陽性確認日","⑥",""))))))))</f>
        <v/>
      </c>
    </row>
    <row r="16" spans="2:29" ht="40" customHeight="1" x14ac:dyDescent="0.55000000000000004">
      <c r="B16" s="136">
        <v>11</v>
      </c>
      <c r="C16" s="137" t="str">
        <f>IF(報告!F39="","",CONCATENATE(報告!F39,COUNTIF(報告!$F$29:F39,報告!F39)))</f>
        <v/>
      </c>
      <c r="D16" s="129" t="str">
        <f>IF(報告!E39="","",CONCATENATE(報告!E39,"歳"))</f>
        <v/>
      </c>
      <c r="E16" s="140" t="str">
        <f>IF(報告!D39="","",報告!D39)</f>
        <v/>
      </c>
      <c r="F16" s="145" t="str">
        <f>IF(報告!L39="","",報告!L39)</f>
        <v/>
      </c>
      <c r="G16" s="160" t="str">
        <f>IF(G$4="","",IF(G$4=報告!$B39,"陽性確認日",IF(F16="陽性確認日","①",IF(E16="陽性確認日","②",IF(D16="陽性確認日","③",IF(C16="陽性確認日","④",IF(B16="陽性確認日","⑤",IF(A16="陽性確認日","⑥",""))))))))</f>
        <v/>
      </c>
      <c r="H16" s="129" t="str">
        <f>IF(H$4="","",IF(H$4=報告!$B39,"陽性確認日",IF(G16="陽性確認日","①",IF(F16="陽性確認日","②",IF(E16="陽性確認日","③",IF(D16="陽性確認日","④",IF(C16="陽性確認日","⑤",IF(B16="陽性確認日","⑥",""))))))))</f>
        <v/>
      </c>
      <c r="I16" s="129" t="str">
        <f>IF(I$4="","",IF(I$4=報告!$B39,"陽性確認日",IF(H16="陽性確認日","①",IF(G16="陽性確認日","②",IF(F16="陽性確認日","③",IF(E16="陽性確認日","④",IF(D16="陽性確認日","⑤",IF(C16="陽性確認日","⑥",""))))))))</f>
        <v/>
      </c>
      <c r="J16" s="129" t="str">
        <f>IF(J$4="","",IF(J$4=報告!$B39,"陽性確認日",IF(I16="陽性確認日","①",IF(H16="陽性確認日","②",IF(G16="陽性確認日","③",IF(F16="陽性確認日","④",IF(E16="陽性確認日","⑤",IF(D16="陽性確認日","⑥",""))))))))</f>
        <v/>
      </c>
      <c r="K16" s="129" t="str">
        <f>IF(K$4="","",IF(K$4=報告!$B39,"陽性確認日",IF(J16="陽性確認日","①",IF(I16="陽性確認日","②",IF(H16="陽性確認日","③",IF(G16="陽性確認日","④",IF(F16="陽性確認日","⑤",IF(E16="陽性確認日","⑥",""))))))))</f>
        <v/>
      </c>
      <c r="L16" s="129" t="str">
        <f>IF(L$4="","",IF(L$4=報告!$B39,"陽性確認日",IF(K16="陽性確認日","①",IF(J16="陽性確認日","②",IF(I16="陽性確認日","③",IF(H16="陽性確認日","④",IF(G16="陽性確認日","⑤",IF(F16="陽性確認日","⑥",""))))))))</f>
        <v/>
      </c>
      <c r="M16" s="129" t="str">
        <f>IF(M$4="","",IF(M$4=報告!$B39,"陽性確認日",IF(L16="陽性確認日","①",IF(K16="陽性確認日","②",IF(J16="陽性確認日","③",IF(I16="陽性確認日","④",IF(H16="陽性確認日","⑤",IF(G16="陽性確認日","⑥",""))))))))</f>
        <v/>
      </c>
      <c r="N16" s="129" t="str">
        <f>IF(N$4="","",IF(N$4=報告!$B39,"陽性確認日",IF(M16="陽性確認日","①",IF(L16="陽性確認日","②",IF(K16="陽性確認日","③",IF(J16="陽性確認日","④",IF(I16="陽性確認日","⑤",IF(H16="陽性確認日","⑥",""))))))))</f>
        <v/>
      </c>
      <c r="O16" s="129" t="str">
        <f>IF(O$4="","",IF(O$4=報告!$B39,"陽性確認日",IF(N16="陽性確認日","①",IF(M16="陽性確認日","②",IF(L16="陽性確認日","③",IF(K16="陽性確認日","④",IF(J16="陽性確認日","⑤",IF(I16="陽性確認日","⑥",""))))))))</f>
        <v/>
      </c>
      <c r="P16" s="129" t="str">
        <f>IF(P$4="","",IF(P$4=報告!$B39,"陽性確認日",IF(O16="陽性確認日","①",IF(N16="陽性確認日","②",IF(M16="陽性確認日","③",IF(L16="陽性確認日","④",IF(K16="陽性確認日","⑤",IF(J16="陽性確認日","⑥",""))))))))</f>
        <v/>
      </c>
      <c r="Q16" s="129" t="str">
        <f>IF(Q$4="","",IF(Q$4=報告!$B39,"陽性確認日",IF(P16="陽性確認日","①",IF(O16="陽性確認日","②",IF(N16="陽性確認日","③",IF(M16="陽性確認日","④",IF(L16="陽性確認日","⑤",IF(K16="陽性確認日","⑥",""))))))))</f>
        <v/>
      </c>
      <c r="R16" s="129" t="str">
        <f>IF(R$4="","",IF(R$4=報告!$B39,"陽性確認日",IF(Q16="陽性確認日","①",IF(P16="陽性確認日","②",IF(O16="陽性確認日","③",IF(N16="陽性確認日","④",IF(M16="陽性確認日","⑤",IF(L16="陽性確認日","⑥",""))))))))</f>
        <v/>
      </c>
      <c r="S16" s="129" t="str">
        <f>IF(S$4="","",IF(S$4=報告!$B39,"陽性確認日",IF(R16="陽性確認日","①",IF(Q16="陽性確認日","②",IF(P16="陽性確認日","③",IF(O16="陽性確認日","④",IF(N16="陽性確認日","⑤",IF(M16="陽性確認日","⑥",""))))))))</f>
        <v/>
      </c>
      <c r="T16" s="129" t="str">
        <f>IF(T$4="","",IF(T$4=報告!$B39,"陽性確認日",IF(S16="陽性確認日","①",IF(R16="陽性確認日","②",IF(Q16="陽性確認日","③",IF(P16="陽性確認日","④",IF(O16="陽性確認日","⑤",IF(N16="陽性確認日","⑥",""))))))))</f>
        <v/>
      </c>
      <c r="U16" s="129" t="str">
        <f>IF(U$4="","",IF(U$4=報告!$B39,"陽性確認日",IF(T16="陽性確認日","①",IF(S16="陽性確認日","②",IF(R16="陽性確認日","③",IF(Q16="陽性確認日","④",IF(P16="陽性確認日","⑤",IF(O16="陽性確認日","⑥",""))))))))</f>
        <v/>
      </c>
      <c r="V16" s="129" t="str">
        <f>IF(V$4="","",IF(V$4=報告!$B39,"陽性確認日",IF(U16="陽性確認日","①",IF(T16="陽性確認日","②",IF(S16="陽性確認日","③",IF(R16="陽性確認日","④",IF(Q16="陽性確認日","⑤",IF(P16="陽性確認日","⑥",""))))))))</f>
        <v/>
      </c>
      <c r="W16" s="129" t="str">
        <f>IF(W$4="","",IF(W$4=報告!$B39,"陽性確認日",IF(V16="陽性確認日","①",IF(U16="陽性確認日","②",IF(T16="陽性確認日","③",IF(S16="陽性確認日","④",IF(R16="陽性確認日","⑤",IF(Q16="陽性確認日","⑥",""))))))))</f>
        <v/>
      </c>
      <c r="X16" s="129" t="str">
        <f>IF(X$4="","",IF(X$4=報告!$B39,"陽性確認日",IF(W16="陽性確認日","①",IF(V16="陽性確認日","②",IF(U16="陽性確認日","③",IF(T16="陽性確認日","④",IF(S16="陽性確認日","⑤",IF(R16="陽性確認日","⑥",""))))))))</f>
        <v/>
      </c>
      <c r="Y16" s="129" t="str">
        <f>IF(Y$4="","",IF(Y$4=報告!$B39,"陽性確認日",IF(X16="陽性確認日","①",IF(W16="陽性確認日","②",IF(V16="陽性確認日","③",IF(U16="陽性確認日","④",IF(T16="陽性確認日","⑤",IF(S16="陽性確認日","⑥",""))))))))</f>
        <v/>
      </c>
      <c r="Z16" s="129" t="str">
        <f>IF(Z$4="","",IF(Z$4=報告!$B39,"陽性確認日",IF(Y16="陽性確認日","①",IF(X16="陽性確認日","②",IF(W16="陽性確認日","③",IF(V16="陽性確認日","④",IF(U16="陽性確認日","⑤",IF(T16="陽性確認日","⑥",""))))))))</f>
        <v/>
      </c>
      <c r="AA16" s="129" t="str">
        <f>IF(AA$4="","",IF(AA$4=報告!$B39,"陽性確認日",IF(Z16="陽性確認日","①",IF(Y16="陽性確認日","②",IF(X16="陽性確認日","③",IF(W16="陽性確認日","④",IF(V16="陽性確認日","⑤",IF(U16="陽性確認日","⑥",""))))))))</f>
        <v/>
      </c>
      <c r="AB16" s="129" t="str">
        <f>IF(AB$4="","",IF(AB$4=報告!$B39,"陽性確認日",IF(AA16="陽性確認日","①",IF(Z16="陽性確認日","②",IF(Y16="陽性確認日","③",IF(X16="陽性確認日","④",IF(W16="陽性確認日","⑤",IF(V16="陽性確認日","⑥",""))))))))</f>
        <v/>
      </c>
      <c r="AC16" s="161" t="str">
        <f>IF(AC$4="","",IF(AC$4=報告!$B39,"陽性確認日",IF(AB16="陽性確認日","①",IF(AA16="陽性確認日","②",IF(Z16="陽性確認日","③",IF(Y16="陽性確認日","④",IF(X16="陽性確認日","⑤",IF(W16="陽性確認日","⑥",""))))))))</f>
        <v/>
      </c>
    </row>
    <row r="17" spans="2:29" ht="40" customHeight="1" x14ac:dyDescent="0.55000000000000004">
      <c r="B17" s="132">
        <v>12</v>
      </c>
      <c r="C17" s="126" t="str">
        <f>IF(報告!F40="","",CONCATENATE(報告!F40,COUNTIF(報告!$F$29:F40,報告!F40)))</f>
        <v/>
      </c>
      <c r="D17" s="127" t="str">
        <f>IF(報告!E40="","",CONCATENATE(報告!E40,"歳"))</f>
        <v/>
      </c>
      <c r="E17" s="141" t="str">
        <f>IF(報告!D40="","",報告!D40)</f>
        <v/>
      </c>
      <c r="F17" s="146" t="str">
        <f>IF(報告!L40="","",報告!L40)</f>
        <v/>
      </c>
      <c r="G17" s="162" t="str">
        <f>IF(G$4="","",IF(G$4=報告!$B40,"陽性確認日",IF(F17="陽性確認日","①",IF(E17="陽性確認日","②",IF(D17="陽性確認日","③",IF(C17="陽性確認日","④",IF(B17="陽性確認日","⑤",IF(A17="陽性確認日","⑥",""))))))))</f>
        <v/>
      </c>
      <c r="H17" s="158" t="str">
        <f>IF(H$4="","",IF(H$4=報告!$B40,"陽性確認日",IF(G17="陽性確認日","①",IF(F17="陽性確認日","②",IF(E17="陽性確認日","③",IF(D17="陽性確認日","④",IF(C17="陽性確認日","⑤",IF(B17="陽性確認日","⑥",""))))))))</f>
        <v/>
      </c>
      <c r="I17" s="158" t="str">
        <f>IF(I$4="","",IF(I$4=報告!$B40,"陽性確認日",IF(H17="陽性確認日","①",IF(G17="陽性確認日","②",IF(F17="陽性確認日","③",IF(E17="陽性確認日","④",IF(D17="陽性確認日","⑤",IF(C17="陽性確認日","⑥",""))))))))</f>
        <v/>
      </c>
      <c r="J17" s="158" t="str">
        <f>IF(J$4="","",IF(J$4=報告!$B40,"陽性確認日",IF(I17="陽性確認日","①",IF(H17="陽性確認日","②",IF(G17="陽性確認日","③",IF(F17="陽性確認日","④",IF(E17="陽性確認日","⑤",IF(D17="陽性確認日","⑥",""))))))))</f>
        <v/>
      </c>
      <c r="K17" s="158" t="str">
        <f>IF(K$4="","",IF(K$4=報告!$B40,"陽性確認日",IF(J17="陽性確認日","①",IF(I17="陽性確認日","②",IF(H17="陽性確認日","③",IF(G17="陽性確認日","④",IF(F17="陽性確認日","⑤",IF(E17="陽性確認日","⑥",""))))))))</f>
        <v/>
      </c>
      <c r="L17" s="158" t="str">
        <f>IF(L$4="","",IF(L$4=報告!$B40,"陽性確認日",IF(K17="陽性確認日","①",IF(J17="陽性確認日","②",IF(I17="陽性確認日","③",IF(H17="陽性確認日","④",IF(G17="陽性確認日","⑤",IF(F17="陽性確認日","⑥",""))))))))</f>
        <v/>
      </c>
      <c r="M17" s="158" t="str">
        <f>IF(M$4="","",IF(M$4=報告!$B40,"陽性確認日",IF(L17="陽性確認日","①",IF(K17="陽性確認日","②",IF(J17="陽性確認日","③",IF(I17="陽性確認日","④",IF(H17="陽性確認日","⑤",IF(G17="陽性確認日","⑥",""))))))))</f>
        <v/>
      </c>
      <c r="N17" s="158" t="str">
        <f>IF(N$4="","",IF(N$4=報告!$B40,"陽性確認日",IF(M17="陽性確認日","①",IF(L17="陽性確認日","②",IF(K17="陽性確認日","③",IF(J17="陽性確認日","④",IF(I17="陽性確認日","⑤",IF(H17="陽性確認日","⑥",""))))))))</f>
        <v/>
      </c>
      <c r="O17" s="158" t="str">
        <f>IF(O$4="","",IF(O$4=報告!$B40,"陽性確認日",IF(N17="陽性確認日","①",IF(M17="陽性確認日","②",IF(L17="陽性確認日","③",IF(K17="陽性確認日","④",IF(J17="陽性確認日","⑤",IF(I17="陽性確認日","⑥",""))))))))</f>
        <v/>
      </c>
      <c r="P17" s="158" t="str">
        <f>IF(P$4="","",IF(P$4=報告!$B40,"陽性確認日",IF(O17="陽性確認日","①",IF(N17="陽性確認日","②",IF(M17="陽性確認日","③",IF(L17="陽性確認日","④",IF(K17="陽性確認日","⑤",IF(J17="陽性確認日","⑥",""))))))))</f>
        <v/>
      </c>
      <c r="Q17" s="158" t="str">
        <f>IF(Q$4="","",IF(Q$4=報告!$B40,"陽性確認日",IF(P17="陽性確認日","①",IF(O17="陽性確認日","②",IF(N17="陽性確認日","③",IF(M17="陽性確認日","④",IF(L17="陽性確認日","⑤",IF(K17="陽性確認日","⑥",""))))))))</f>
        <v/>
      </c>
      <c r="R17" s="158" t="str">
        <f>IF(R$4="","",IF(R$4=報告!$B40,"陽性確認日",IF(Q17="陽性確認日","①",IF(P17="陽性確認日","②",IF(O17="陽性確認日","③",IF(N17="陽性確認日","④",IF(M17="陽性確認日","⑤",IF(L17="陽性確認日","⑥",""))))))))</f>
        <v/>
      </c>
      <c r="S17" s="158" t="str">
        <f>IF(S$4="","",IF(S$4=報告!$B40,"陽性確認日",IF(R17="陽性確認日","①",IF(Q17="陽性確認日","②",IF(P17="陽性確認日","③",IF(O17="陽性確認日","④",IF(N17="陽性確認日","⑤",IF(M17="陽性確認日","⑥",""))))))))</f>
        <v/>
      </c>
      <c r="T17" s="158" t="str">
        <f>IF(T$4="","",IF(T$4=報告!$B40,"陽性確認日",IF(S17="陽性確認日","①",IF(R17="陽性確認日","②",IF(Q17="陽性確認日","③",IF(P17="陽性確認日","④",IF(O17="陽性確認日","⑤",IF(N17="陽性確認日","⑥",""))))))))</f>
        <v/>
      </c>
      <c r="U17" s="158" t="str">
        <f>IF(U$4="","",IF(U$4=報告!$B40,"陽性確認日",IF(T17="陽性確認日","①",IF(S17="陽性確認日","②",IF(R17="陽性確認日","③",IF(Q17="陽性確認日","④",IF(P17="陽性確認日","⑤",IF(O17="陽性確認日","⑥",""))))))))</f>
        <v/>
      </c>
      <c r="V17" s="158" t="str">
        <f>IF(V$4="","",IF(V$4=報告!$B40,"陽性確認日",IF(U17="陽性確認日","①",IF(T17="陽性確認日","②",IF(S17="陽性確認日","③",IF(R17="陽性確認日","④",IF(Q17="陽性確認日","⑤",IF(P17="陽性確認日","⑥",""))))))))</f>
        <v/>
      </c>
      <c r="W17" s="158" t="str">
        <f>IF(W$4="","",IF(W$4=報告!$B40,"陽性確認日",IF(V17="陽性確認日","①",IF(U17="陽性確認日","②",IF(T17="陽性確認日","③",IF(S17="陽性確認日","④",IF(R17="陽性確認日","⑤",IF(Q17="陽性確認日","⑥",""))))))))</f>
        <v/>
      </c>
      <c r="X17" s="158" t="str">
        <f>IF(X$4="","",IF(X$4=報告!$B40,"陽性確認日",IF(W17="陽性確認日","①",IF(V17="陽性確認日","②",IF(U17="陽性確認日","③",IF(T17="陽性確認日","④",IF(S17="陽性確認日","⑤",IF(R17="陽性確認日","⑥",""))))))))</f>
        <v/>
      </c>
      <c r="Y17" s="158" t="str">
        <f>IF(Y$4="","",IF(Y$4=報告!$B40,"陽性確認日",IF(X17="陽性確認日","①",IF(W17="陽性確認日","②",IF(V17="陽性確認日","③",IF(U17="陽性確認日","④",IF(T17="陽性確認日","⑤",IF(S17="陽性確認日","⑥",""))))))))</f>
        <v/>
      </c>
      <c r="Z17" s="158" t="str">
        <f>IF(Z$4="","",IF(Z$4=報告!$B40,"陽性確認日",IF(Y17="陽性確認日","①",IF(X17="陽性確認日","②",IF(W17="陽性確認日","③",IF(V17="陽性確認日","④",IF(U17="陽性確認日","⑤",IF(T17="陽性確認日","⑥",""))))))))</f>
        <v/>
      </c>
      <c r="AA17" s="158" t="str">
        <f>IF(AA$4="","",IF(AA$4=報告!$B40,"陽性確認日",IF(Z17="陽性確認日","①",IF(Y17="陽性確認日","②",IF(X17="陽性確認日","③",IF(W17="陽性確認日","④",IF(V17="陽性確認日","⑤",IF(U17="陽性確認日","⑥",""))))))))</f>
        <v/>
      </c>
      <c r="AB17" s="158" t="str">
        <f>IF(AB$4="","",IF(AB$4=報告!$B40,"陽性確認日",IF(AA17="陽性確認日","①",IF(Z17="陽性確認日","②",IF(Y17="陽性確認日","③",IF(X17="陽性確認日","④",IF(W17="陽性確認日","⑤",IF(V17="陽性確認日","⑥",""))))))))</f>
        <v/>
      </c>
      <c r="AC17" s="163" t="str">
        <f>IF(AC$4="","",IF(AC$4=報告!$B40,"陽性確認日",IF(AB17="陽性確認日","①",IF(AA17="陽性確認日","②",IF(Z17="陽性確認日","③",IF(Y17="陽性確認日","④",IF(X17="陽性確認日","⑤",IF(W17="陽性確認日","⑥",""))))))))</f>
        <v/>
      </c>
    </row>
    <row r="18" spans="2:29" ht="40" customHeight="1" x14ac:dyDescent="0.55000000000000004">
      <c r="B18" s="132">
        <v>13</v>
      </c>
      <c r="C18" s="126" t="str">
        <f>IF(報告!F41="","",CONCATENATE(報告!F41,COUNTIF(報告!$F$29:F41,報告!F41)))</f>
        <v/>
      </c>
      <c r="D18" s="127" t="str">
        <f>IF(報告!E41="","",CONCATENATE(報告!E41,"歳"))</f>
        <v/>
      </c>
      <c r="E18" s="141"/>
      <c r="F18" s="146" t="str">
        <f>IF(報告!L41="","",報告!L41)</f>
        <v/>
      </c>
      <c r="G18" s="162" t="str">
        <f>IF(G$4="","",IF(G$4=報告!$B41,"陽性確認日",IF(F18="陽性確認日","①",IF(E18="陽性確認日","②",IF(D18="陽性確認日","③",IF(C18="陽性確認日","④",IF(B18="陽性確認日","⑤",IF(A18="陽性確認日","⑥",""))))))))</f>
        <v/>
      </c>
      <c r="H18" s="158" t="str">
        <f>IF(H$4="","",IF(H$4=報告!$B41,"陽性確認日",IF(G18="陽性確認日","①",IF(F18="陽性確認日","②",IF(E18="陽性確認日","③",IF(D18="陽性確認日","④",IF(C18="陽性確認日","⑤",IF(B18="陽性確認日","⑥",""))))))))</f>
        <v/>
      </c>
      <c r="I18" s="158" t="str">
        <f>IF(I$4="","",IF(I$4=報告!$B41,"陽性確認日",IF(H18="陽性確認日","①",IF(G18="陽性確認日","②",IF(F18="陽性確認日","③",IF(E18="陽性確認日","④",IF(D18="陽性確認日","⑤",IF(C18="陽性確認日","⑥",""))))))))</f>
        <v/>
      </c>
      <c r="J18" s="158" t="str">
        <f>IF(J$4="","",IF(J$4=報告!$B41,"陽性確認日",IF(I18="陽性確認日","①",IF(H18="陽性確認日","②",IF(G18="陽性確認日","③",IF(F18="陽性確認日","④",IF(E18="陽性確認日","⑤",IF(D18="陽性確認日","⑥",""))))))))</f>
        <v/>
      </c>
      <c r="K18" s="158" t="str">
        <f>IF(K$4="","",IF(K$4=報告!$B41,"陽性確認日",IF(J18="陽性確認日","①",IF(I18="陽性確認日","②",IF(H18="陽性確認日","③",IF(G18="陽性確認日","④",IF(F18="陽性確認日","⑤",IF(E18="陽性確認日","⑥",""))))))))</f>
        <v/>
      </c>
      <c r="L18" s="158" t="str">
        <f>IF(L$4="","",IF(L$4=報告!$B41,"陽性確認日",IF(K18="陽性確認日","①",IF(J18="陽性確認日","②",IF(I18="陽性確認日","③",IF(H18="陽性確認日","④",IF(G18="陽性確認日","⑤",IF(F18="陽性確認日","⑥",""))))))))</f>
        <v/>
      </c>
      <c r="M18" s="158" t="str">
        <f>IF(M$4="","",IF(M$4=報告!$B41,"陽性確認日",IF(L18="陽性確認日","①",IF(K18="陽性確認日","②",IF(J18="陽性確認日","③",IF(I18="陽性確認日","④",IF(H18="陽性確認日","⑤",IF(G18="陽性確認日","⑥",""))))))))</f>
        <v/>
      </c>
      <c r="N18" s="158" t="str">
        <f>IF(N$4="","",IF(N$4=報告!$B41,"陽性確認日",IF(M18="陽性確認日","①",IF(L18="陽性確認日","②",IF(K18="陽性確認日","③",IF(J18="陽性確認日","④",IF(I18="陽性確認日","⑤",IF(H18="陽性確認日","⑥",""))))))))</f>
        <v/>
      </c>
      <c r="O18" s="158" t="str">
        <f>IF(O$4="","",IF(O$4=報告!$B41,"陽性確認日",IF(N18="陽性確認日","①",IF(M18="陽性確認日","②",IF(L18="陽性確認日","③",IF(K18="陽性確認日","④",IF(J18="陽性確認日","⑤",IF(I18="陽性確認日","⑥",""))))))))</f>
        <v/>
      </c>
      <c r="P18" s="158" t="str">
        <f>IF(P$4="","",IF(P$4=報告!$B41,"陽性確認日",IF(O18="陽性確認日","①",IF(N18="陽性確認日","②",IF(M18="陽性確認日","③",IF(L18="陽性確認日","④",IF(K18="陽性確認日","⑤",IF(J18="陽性確認日","⑥",""))))))))</f>
        <v/>
      </c>
      <c r="Q18" s="158" t="str">
        <f>IF(Q$4="","",IF(Q$4=報告!$B41,"陽性確認日",IF(P18="陽性確認日","①",IF(O18="陽性確認日","②",IF(N18="陽性確認日","③",IF(M18="陽性確認日","④",IF(L18="陽性確認日","⑤",IF(K18="陽性確認日","⑥",""))))))))</f>
        <v/>
      </c>
      <c r="R18" s="158" t="str">
        <f>IF(R$4="","",IF(R$4=報告!$B41,"陽性確認日",IF(Q18="陽性確認日","①",IF(P18="陽性確認日","②",IF(O18="陽性確認日","③",IF(N18="陽性確認日","④",IF(M18="陽性確認日","⑤",IF(L18="陽性確認日","⑥",""))))))))</f>
        <v/>
      </c>
      <c r="S18" s="158" t="str">
        <f>IF(S$4="","",IF(S$4=報告!$B41,"陽性確認日",IF(R18="陽性確認日","①",IF(Q18="陽性確認日","②",IF(P18="陽性確認日","③",IF(O18="陽性確認日","④",IF(N18="陽性確認日","⑤",IF(M18="陽性確認日","⑥",""))))))))</f>
        <v/>
      </c>
      <c r="T18" s="158" t="str">
        <f>IF(T$4="","",IF(T$4=報告!$B41,"陽性確認日",IF(S18="陽性確認日","①",IF(R18="陽性確認日","②",IF(Q18="陽性確認日","③",IF(P18="陽性確認日","④",IF(O18="陽性確認日","⑤",IF(N18="陽性確認日","⑥",""))))))))</f>
        <v/>
      </c>
      <c r="U18" s="158" t="str">
        <f>IF(U$4="","",IF(U$4=報告!$B41,"陽性確認日",IF(T18="陽性確認日","①",IF(S18="陽性確認日","②",IF(R18="陽性確認日","③",IF(Q18="陽性確認日","④",IF(P18="陽性確認日","⑤",IF(O18="陽性確認日","⑥",""))))))))</f>
        <v/>
      </c>
      <c r="V18" s="158" t="str">
        <f>IF(V$4="","",IF(V$4=報告!$B41,"陽性確認日",IF(U18="陽性確認日","①",IF(T18="陽性確認日","②",IF(S18="陽性確認日","③",IF(R18="陽性確認日","④",IF(Q18="陽性確認日","⑤",IF(P18="陽性確認日","⑥",""))))))))</f>
        <v/>
      </c>
      <c r="W18" s="158" t="str">
        <f>IF(W$4="","",IF(W$4=報告!$B41,"陽性確認日",IF(V18="陽性確認日","①",IF(U18="陽性確認日","②",IF(T18="陽性確認日","③",IF(S18="陽性確認日","④",IF(R18="陽性確認日","⑤",IF(Q18="陽性確認日","⑥",""))))))))</f>
        <v/>
      </c>
      <c r="X18" s="158" t="str">
        <f>IF(X$4="","",IF(X$4=報告!$B41,"陽性確認日",IF(W18="陽性確認日","①",IF(V18="陽性確認日","②",IF(U18="陽性確認日","③",IF(T18="陽性確認日","④",IF(S18="陽性確認日","⑤",IF(R18="陽性確認日","⑥",""))))))))</f>
        <v/>
      </c>
      <c r="Y18" s="158" t="str">
        <f>IF(Y$4="","",IF(Y$4=報告!$B41,"陽性確認日",IF(X18="陽性確認日","①",IF(W18="陽性確認日","②",IF(V18="陽性確認日","③",IF(U18="陽性確認日","④",IF(T18="陽性確認日","⑤",IF(S18="陽性確認日","⑥",""))))))))</f>
        <v/>
      </c>
      <c r="Z18" s="158" t="str">
        <f>IF(Z$4="","",IF(Z$4=報告!$B41,"陽性確認日",IF(Y18="陽性確認日","①",IF(X18="陽性確認日","②",IF(W18="陽性確認日","③",IF(V18="陽性確認日","④",IF(U18="陽性確認日","⑤",IF(T18="陽性確認日","⑥",""))))))))</f>
        <v/>
      </c>
      <c r="AA18" s="158" t="str">
        <f>IF(AA$4="","",IF(AA$4=報告!$B41,"陽性確認日",IF(Z18="陽性確認日","①",IF(Y18="陽性確認日","②",IF(X18="陽性確認日","③",IF(W18="陽性確認日","④",IF(V18="陽性確認日","⑤",IF(U18="陽性確認日","⑥",""))))))))</f>
        <v/>
      </c>
      <c r="AB18" s="158" t="str">
        <f>IF(AB$4="","",IF(AB$4=報告!$B41,"陽性確認日",IF(AA18="陽性確認日","①",IF(Z18="陽性確認日","②",IF(Y18="陽性確認日","③",IF(X18="陽性確認日","④",IF(W18="陽性確認日","⑤",IF(V18="陽性確認日","⑥",""))))))))</f>
        <v/>
      </c>
      <c r="AC18" s="163" t="str">
        <f>IF(AC$4="","",IF(AC$4=報告!$B41,"陽性確認日",IF(AB18="陽性確認日","①",IF(AA18="陽性確認日","②",IF(Z18="陽性確認日","③",IF(Y18="陽性確認日","④",IF(X18="陽性確認日","⑤",IF(W18="陽性確認日","⑥",""))))))))</f>
        <v/>
      </c>
    </row>
    <row r="19" spans="2:29" ht="40" customHeight="1" x14ac:dyDescent="0.55000000000000004">
      <c r="B19" s="132">
        <v>14</v>
      </c>
      <c r="C19" s="126" t="str">
        <f>IF(報告!F42="","",CONCATENATE(報告!F42,COUNTIF(報告!$F$29:F42,報告!F42)))</f>
        <v/>
      </c>
      <c r="D19" s="127" t="str">
        <f>IF(報告!E42="","",CONCATENATE(報告!E42,"歳"))</f>
        <v/>
      </c>
      <c r="E19" s="141"/>
      <c r="F19" s="146" t="str">
        <f>IF(報告!L42="","",報告!L42)</f>
        <v/>
      </c>
      <c r="G19" s="162" t="str">
        <f>IF(G$4="","",IF(G$4=報告!$B42,"陽性確認日",IF(F19="陽性確認日","①",IF(E19="陽性確認日","②",IF(D19="陽性確認日","③",IF(C19="陽性確認日","④",IF(B19="陽性確認日","⑤",IF(A19="陽性確認日","⑥",""))))))))</f>
        <v/>
      </c>
      <c r="H19" s="158" t="str">
        <f>IF(H$4="","",IF(H$4=報告!$B42,"陽性確認日",IF(G19="陽性確認日","①",IF(F19="陽性確認日","②",IF(E19="陽性確認日","③",IF(D19="陽性確認日","④",IF(C19="陽性確認日","⑤",IF(B19="陽性確認日","⑥",""))))))))</f>
        <v/>
      </c>
      <c r="I19" s="158" t="str">
        <f>IF(I$4="","",IF(I$4=報告!$B42,"陽性確認日",IF(H19="陽性確認日","①",IF(G19="陽性確認日","②",IF(F19="陽性確認日","③",IF(E19="陽性確認日","④",IF(D19="陽性確認日","⑤",IF(C19="陽性確認日","⑥",""))))))))</f>
        <v/>
      </c>
      <c r="J19" s="158" t="str">
        <f>IF(J$4="","",IF(J$4=報告!$B42,"陽性確認日",IF(I19="陽性確認日","①",IF(H19="陽性確認日","②",IF(G19="陽性確認日","③",IF(F19="陽性確認日","④",IF(E19="陽性確認日","⑤",IF(D19="陽性確認日","⑥",""))))))))</f>
        <v/>
      </c>
      <c r="K19" s="158" t="str">
        <f>IF(K$4="","",IF(K$4=報告!$B42,"陽性確認日",IF(J19="陽性確認日","①",IF(I19="陽性確認日","②",IF(H19="陽性確認日","③",IF(G19="陽性確認日","④",IF(F19="陽性確認日","⑤",IF(E19="陽性確認日","⑥",""))))))))</f>
        <v/>
      </c>
      <c r="L19" s="158" t="str">
        <f>IF(L$4="","",IF(L$4=報告!$B42,"陽性確認日",IF(K19="陽性確認日","①",IF(J19="陽性確認日","②",IF(I19="陽性確認日","③",IF(H19="陽性確認日","④",IF(G19="陽性確認日","⑤",IF(F19="陽性確認日","⑥",""))))))))</f>
        <v/>
      </c>
      <c r="M19" s="158" t="str">
        <f>IF(M$4="","",IF(M$4=報告!$B42,"陽性確認日",IF(L19="陽性確認日","①",IF(K19="陽性確認日","②",IF(J19="陽性確認日","③",IF(I19="陽性確認日","④",IF(H19="陽性確認日","⑤",IF(G19="陽性確認日","⑥",""))))))))</f>
        <v/>
      </c>
      <c r="N19" s="158" t="str">
        <f>IF(N$4="","",IF(N$4=報告!$B42,"陽性確認日",IF(M19="陽性確認日","①",IF(L19="陽性確認日","②",IF(K19="陽性確認日","③",IF(J19="陽性確認日","④",IF(I19="陽性確認日","⑤",IF(H19="陽性確認日","⑥",""))))))))</f>
        <v/>
      </c>
      <c r="O19" s="158" t="str">
        <f>IF(O$4="","",IF(O$4=報告!$B42,"陽性確認日",IF(N19="陽性確認日","①",IF(M19="陽性確認日","②",IF(L19="陽性確認日","③",IF(K19="陽性確認日","④",IF(J19="陽性確認日","⑤",IF(I19="陽性確認日","⑥",""))))))))</f>
        <v/>
      </c>
      <c r="P19" s="158" t="str">
        <f>IF(P$4="","",IF(P$4=報告!$B42,"陽性確認日",IF(O19="陽性確認日","①",IF(N19="陽性確認日","②",IF(M19="陽性確認日","③",IF(L19="陽性確認日","④",IF(K19="陽性確認日","⑤",IF(J19="陽性確認日","⑥",""))))))))</f>
        <v/>
      </c>
      <c r="Q19" s="158" t="str">
        <f>IF(Q$4="","",IF(Q$4=報告!$B42,"陽性確認日",IF(P19="陽性確認日","①",IF(O19="陽性確認日","②",IF(N19="陽性確認日","③",IF(M19="陽性確認日","④",IF(L19="陽性確認日","⑤",IF(K19="陽性確認日","⑥",""))))))))</f>
        <v/>
      </c>
      <c r="R19" s="158" t="str">
        <f>IF(R$4="","",IF(R$4=報告!$B42,"陽性確認日",IF(Q19="陽性確認日","①",IF(P19="陽性確認日","②",IF(O19="陽性確認日","③",IF(N19="陽性確認日","④",IF(M19="陽性確認日","⑤",IF(L19="陽性確認日","⑥",""))))))))</f>
        <v/>
      </c>
      <c r="S19" s="158" t="str">
        <f>IF(S$4="","",IF(S$4=報告!$B42,"陽性確認日",IF(R19="陽性確認日","①",IF(Q19="陽性確認日","②",IF(P19="陽性確認日","③",IF(O19="陽性確認日","④",IF(N19="陽性確認日","⑤",IF(M19="陽性確認日","⑥",""))))))))</f>
        <v/>
      </c>
      <c r="T19" s="158" t="str">
        <f>IF(T$4="","",IF(T$4=報告!$B42,"陽性確認日",IF(S19="陽性確認日","①",IF(R19="陽性確認日","②",IF(Q19="陽性確認日","③",IF(P19="陽性確認日","④",IF(O19="陽性確認日","⑤",IF(N19="陽性確認日","⑥",""))))))))</f>
        <v/>
      </c>
      <c r="U19" s="158" t="str">
        <f>IF(U$4="","",IF(U$4=報告!$B42,"陽性確認日",IF(T19="陽性確認日","①",IF(S19="陽性確認日","②",IF(R19="陽性確認日","③",IF(Q19="陽性確認日","④",IF(P19="陽性確認日","⑤",IF(O19="陽性確認日","⑥",""))))))))</f>
        <v/>
      </c>
      <c r="V19" s="158" t="str">
        <f>IF(V$4="","",IF(V$4=報告!$B42,"陽性確認日",IF(U19="陽性確認日","①",IF(T19="陽性確認日","②",IF(S19="陽性確認日","③",IF(R19="陽性確認日","④",IF(Q19="陽性確認日","⑤",IF(P19="陽性確認日","⑥",""))))))))</f>
        <v/>
      </c>
      <c r="W19" s="158" t="str">
        <f>IF(W$4="","",IF(W$4=報告!$B42,"陽性確認日",IF(V19="陽性確認日","①",IF(U19="陽性確認日","②",IF(T19="陽性確認日","③",IF(S19="陽性確認日","④",IF(R19="陽性確認日","⑤",IF(Q19="陽性確認日","⑥",""))))))))</f>
        <v/>
      </c>
      <c r="X19" s="158" t="str">
        <f>IF(X$4="","",IF(X$4=報告!$B42,"陽性確認日",IF(W19="陽性確認日","①",IF(V19="陽性確認日","②",IF(U19="陽性確認日","③",IF(T19="陽性確認日","④",IF(S19="陽性確認日","⑤",IF(R19="陽性確認日","⑥",""))))))))</f>
        <v/>
      </c>
      <c r="Y19" s="158" t="str">
        <f>IF(Y$4="","",IF(Y$4=報告!$B42,"陽性確認日",IF(X19="陽性確認日","①",IF(W19="陽性確認日","②",IF(V19="陽性確認日","③",IF(U19="陽性確認日","④",IF(T19="陽性確認日","⑤",IF(S19="陽性確認日","⑥",""))))))))</f>
        <v/>
      </c>
      <c r="Z19" s="158" t="str">
        <f>IF(Z$4="","",IF(Z$4=報告!$B42,"陽性確認日",IF(Y19="陽性確認日","①",IF(X19="陽性確認日","②",IF(W19="陽性確認日","③",IF(V19="陽性確認日","④",IF(U19="陽性確認日","⑤",IF(T19="陽性確認日","⑥",""))))))))</f>
        <v/>
      </c>
      <c r="AA19" s="158" t="str">
        <f>IF(AA$4="","",IF(AA$4=報告!$B42,"陽性確認日",IF(Z19="陽性確認日","①",IF(Y19="陽性確認日","②",IF(X19="陽性確認日","③",IF(W19="陽性確認日","④",IF(V19="陽性確認日","⑤",IF(U19="陽性確認日","⑥",""))))))))</f>
        <v/>
      </c>
      <c r="AB19" s="158" t="str">
        <f>IF(AB$4="","",IF(AB$4=報告!$B42,"陽性確認日",IF(AA19="陽性確認日","①",IF(Z19="陽性確認日","②",IF(Y19="陽性確認日","③",IF(X19="陽性確認日","④",IF(W19="陽性確認日","⑤",IF(V19="陽性確認日","⑥",""))))))))</f>
        <v/>
      </c>
      <c r="AC19" s="163" t="str">
        <f>IF(AC$4="","",IF(AC$4=報告!$B42,"陽性確認日",IF(AB19="陽性確認日","①",IF(AA19="陽性確認日","②",IF(Z19="陽性確認日","③",IF(Y19="陽性確認日","④",IF(X19="陽性確認日","⑤",IF(W19="陽性確認日","⑥",""))))))))</f>
        <v/>
      </c>
    </row>
    <row r="20" spans="2:29" ht="40" customHeight="1" thickBot="1" x14ac:dyDescent="0.6">
      <c r="B20" s="133">
        <v>15</v>
      </c>
      <c r="C20" s="134" t="str">
        <f>IF(報告!F43="","",CONCATENATE(報告!F43,COUNTIF(報告!$F$29:F43,報告!F43)))</f>
        <v/>
      </c>
      <c r="D20" s="135" t="str">
        <f>IF(報告!E43="","",CONCATENATE(報告!E43,"歳"))</f>
        <v/>
      </c>
      <c r="E20" s="142"/>
      <c r="F20" s="147" t="str">
        <f>IF(報告!L43="","",報告!L43)</f>
        <v/>
      </c>
      <c r="G20" s="168" t="str">
        <f>IF(G$4="","",IF(G$4=報告!$B43,"陽性確認日",IF(F20="陽性確認日","①",IF(E20="陽性確認日","②",IF(D20="陽性確認日","③",IF(C20="陽性確認日","④",IF(B20="陽性確認日","⑤",IF(A20="陽性確認日","⑥",""))))))))</f>
        <v/>
      </c>
      <c r="H20" s="159" t="str">
        <f>IF(H$4="","",IF(H$4=報告!$B43,"陽性確認日",IF(G20="陽性確認日","①",IF(F20="陽性確認日","②",IF(E20="陽性確認日","③",IF(D20="陽性確認日","④",IF(C20="陽性確認日","⑤",IF(B20="陽性確認日","⑥",""))))))))</f>
        <v/>
      </c>
      <c r="I20" s="159" t="str">
        <f>IF(I$4="","",IF(I$4=報告!$B43,"陽性確認日",IF(H20="陽性確認日","①",IF(G20="陽性確認日","②",IF(F20="陽性確認日","③",IF(E20="陽性確認日","④",IF(D20="陽性確認日","⑤",IF(C20="陽性確認日","⑥",""))))))))</f>
        <v/>
      </c>
      <c r="J20" s="159" t="str">
        <f>IF(J$4="","",IF(J$4=報告!$B43,"陽性確認日",IF(I20="陽性確認日","①",IF(H20="陽性確認日","②",IF(G20="陽性確認日","③",IF(F20="陽性確認日","④",IF(E20="陽性確認日","⑤",IF(D20="陽性確認日","⑥",""))))))))</f>
        <v/>
      </c>
      <c r="K20" s="159" t="str">
        <f>IF(K$4="","",IF(K$4=報告!$B43,"陽性確認日",IF(J20="陽性確認日","①",IF(I20="陽性確認日","②",IF(H20="陽性確認日","③",IF(G20="陽性確認日","④",IF(F20="陽性確認日","⑤",IF(E20="陽性確認日","⑥",""))))))))</f>
        <v/>
      </c>
      <c r="L20" s="159" t="str">
        <f>IF(L$4="","",IF(L$4=報告!$B43,"陽性確認日",IF(K20="陽性確認日","①",IF(J20="陽性確認日","②",IF(I20="陽性確認日","③",IF(H20="陽性確認日","④",IF(G20="陽性確認日","⑤",IF(F20="陽性確認日","⑥",""))))))))</f>
        <v/>
      </c>
      <c r="M20" s="159" t="str">
        <f>IF(M$4="","",IF(M$4=報告!$B43,"陽性確認日",IF(L20="陽性確認日","①",IF(K20="陽性確認日","②",IF(J20="陽性確認日","③",IF(I20="陽性確認日","④",IF(H20="陽性確認日","⑤",IF(G20="陽性確認日","⑥",""))))))))</f>
        <v/>
      </c>
      <c r="N20" s="159" t="str">
        <f>IF(N$4="","",IF(N$4=報告!$B43,"陽性確認日",IF(M20="陽性確認日","①",IF(L20="陽性確認日","②",IF(K20="陽性確認日","③",IF(J20="陽性確認日","④",IF(I20="陽性確認日","⑤",IF(H20="陽性確認日","⑥",""))))))))</f>
        <v/>
      </c>
      <c r="O20" s="159" t="str">
        <f>IF(O$4="","",IF(O$4=報告!$B43,"陽性確認日",IF(N20="陽性確認日","①",IF(M20="陽性確認日","②",IF(L20="陽性確認日","③",IF(K20="陽性確認日","④",IF(J20="陽性確認日","⑤",IF(I20="陽性確認日","⑥",""))))))))</f>
        <v/>
      </c>
      <c r="P20" s="159" t="str">
        <f>IF(P$4="","",IF(P$4=報告!$B43,"陽性確認日",IF(O20="陽性確認日","①",IF(N20="陽性確認日","②",IF(M20="陽性確認日","③",IF(L20="陽性確認日","④",IF(K20="陽性確認日","⑤",IF(J20="陽性確認日","⑥",""))))))))</f>
        <v/>
      </c>
      <c r="Q20" s="159" t="str">
        <f>IF(Q$4="","",IF(Q$4=報告!$B43,"陽性確認日",IF(P20="陽性確認日","①",IF(O20="陽性確認日","②",IF(N20="陽性確認日","③",IF(M20="陽性確認日","④",IF(L20="陽性確認日","⑤",IF(K20="陽性確認日","⑥",""))))))))</f>
        <v/>
      </c>
      <c r="R20" s="159" t="str">
        <f>IF(R$4="","",IF(R$4=報告!$B43,"陽性確認日",IF(Q20="陽性確認日","①",IF(P20="陽性確認日","②",IF(O20="陽性確認日","③",IF(N20="陽性確認日","④",IF(M20="陽性確認日","⑤",IF(L20="陽性確認日","⑥",""))))))))</f>
        <v/>
      </c>
      <c r="S20" s="159" t="str">
        <f>IF(S$4="","",IF(S$4=報告!$B43,"陽性確認日",IF(R20="陽性確認日","①",IF(Q20="陽性確認日","②",IF(P20="陽性確認日","③",IF(O20="陽性確認日","④",IF(N20="陽性確認日","⑤",IF(M20="陽性確認日","⑥",""))))))))</f>
        <v/>
      </c>
      <c r="T20" s="159" t="str">
        <f>IF(T$4="","",IF(T$4=報告!$B43,"陽性確認日",IF(S20="陽性確認日","①",IF(R20="陽性確認日","②",IF(Q20="陽性確認日","③",IF(P20="陽性確認日","④",IF(O20="陽性確認日","⑤",IF(N20="陽性確認日","⑥",""))))))))</f>
        <v/>
      </c>
      <c r="U20" s="159" t="str">
        <f>IF(U$4="","",IF(U$4=報告!$B43,"陽性確認日",IF(T20="陽性確認日","①",IF(S20="陽性確認日","②",IF(R20="陽性確認日","③",IF(Q20="陽性確認日","④",IF(P20="陽性確認日","⑤",IF(O20="陽性確認日","⑥",""))))))))</f>
        <v/>
      </c>
      <c r="V20" s="159" t="str">
        <f>IF(V$4="","",IF(V$4=報告!$B43,"陽性確認日",IF(U20="陽性確認日","①",IF(T20="陽性確認日","②",IF(S20="陽性確認日","③",IF(R20="陽性確認日","④",IF(Q20="陽性確認日","⑤",IF(P20="陽性確認日","⑥",""))))))))</f>
        <v/>
      </c>
      <c r="W20" s="159" t="str">
        <f>IF(W$4="","",IF(W$4=報告!$B43,"陽性確認日",IF(V20="陽性確認日","①",IF(U20="陽性確認日","②",IF(T20="陽性確認日","③",IF(S20="陽性確認日","④",IF(R20="陽性確認日","⑤",IF(Q20="陽性確認日","⑥",""))))))))</f>
        <v/>
      </c>
      <c r="X20" s="159" t="str">
        <f>IF(X$4="","",IF(X$4=報告!$B43,"陽性確認日",IF(W20="陽性確認日","①",IF(V20="陽性確認日","②",IF(U20="陽性確認日","③",IF(T20="陽性確認日","④",IF(S20="陽性確認日","⑤",IF(R20="陽性確認日","⑥",""))))))))</f>
        <v/>
      </c>
      <c r="Y20" s="159" t="str">
        <f>IF(Y$4="","",IF(Y$4=報告!$B43,"陽性確認日",IF(X20="陽性確認日","①",IF(W20="陽性確認日","②",IF(V20="陽性確認日","③",IF(U20="陽性確認日","④",IF(T20="陽性確認日","⑤",IF(S20="陽性確認日","⑥",""))))))))</f>
        <v/>
      </c>
      <c r="Z20" s="159" t="str">
        <f>IF(Z$4="","",IF(Z$4=報告!$B43,"陽性確認日",IF(Y20="陽性確認日","①",IF(X20="陽性確認日","②",IF(W20="陽性確認日","③",IF(V20="陽性確認日","④",IF(U20="陽性確認日","⑤",IF(T20="陽性確認日","⑥",""))))))))</f>
        <v/>
      </c>
      <c r="AA20" s="159" t="str">
        <f>IF(AA$4="","",IF(AA$4=報告!$B43,"陽性確認日",IF(Z20="陽性確認日","①",IF(Y20="陽性確認日","②",IF(X20="陽性確認日","③",IF(W20="陽性確認日","④",IF(V20="陽性確認日","⑤",IF(U20="陽性確認日","⑥",""))))))))</f>
        <v/>
      </c>
      <c r="AB20" s="159" t="str">
        <f>IF(AB$4="","",IF(AB$4=報告!$B43,"陽性確認日",IF(AA20="陽性確認日","①",IF(Z20="陽性確認日","②",IF(Y20="陽性確認日","③",IF(X20="陽性確認日","④",IF(W20="陽性確認日","⑤",IF(V20="陽性確認日","⑥",""))))))))</f>
        <v/>
      </c>
      <c r="AC20" s="169" t="str">
        <f>IF(AC$4="","",IF(AC$4=報告!$B43,"陽性確認日",IF(AB20="陽性確認日","①",IF(AA20="陽性確認日","②",IF(Z20="陽性確認日","③",IF(Y20="陽性確認日","④",IF(X20="陽性確認日","⑤",IF(W20="陽性確認日","⑥",""))))))))</f>
        <v/>
      </c>
    </row>
    <row r="21" spans="2:29" ht="40" customHeight="1" x14ac:dyDescent="0.55000000000000004">
      <c r="B21" t="str">
        <f>IF(報告!E45="","",CONCATENATE(報告!E45,COUNTIF(報告!E$29:$F45,報告!E45)))</f>
        <v/>
      </c>
      <c r="C21" t="str">
        <f>IF(報告!F45="","",CONCATENATE(報告!F45,COUNTIF(報告!$F$29:F45,報告!F45)))</f>
        <v/>
      </c>
    </row>
    <row r="22" spans="2:29" ht="40" customHeight="1" x14ac:dyDescent="0.55000000000000004"/>
  </sheetData>
  <sheetProtection sheet="1" objects="1" scenarios="1"/>
  <mergeCells count="6">
    <mergeCell ref="B1:H2"/>
    <mergeCell ref="E3:E5"/>
    <mergeCell ref="D3:D5"/>
    <mergeCell ref="C3:C5"/>
    <mergeCell ref="B3:B5"/>
    <mergeCell ref="F3:F5"/>
  </mergeCells>
  <phoneticPr fontId="1"/>
  <conditionalFormatting sqref="G6:AC20">
    <cfRule type="expression" dxfId="1" priority="2">
      <formula>G6="陽性確認日"</formula>
    </cfRule>
  </conditionalFormatting>
  <conditionalFormatting sqref="G5:AC5">
    <cfRule type="expression" dxfId="0" priority="1">
      <formula>G5="日"</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0"/>
  <sheetViews>
    <sheetView workbookViewId="0">
      <selection activeCell="E12" sqref="E12"/>
    </sheetView>
  </sheetViews>
  <sheetFormatPr defaultRowHeight="18" x14ac:dyDescent="0.55000000000000004"/>
  <cols>
    <col min="1" max="1" width="38" customWidth="1"/>
    <col min="2" max="3" width="22.08203125" bestFit="1" customWidth="1"/>
    <col min="4" max="4" width="10.33203125" bestFit="1" customWidth="1"/>
  </cols>
  <sheetData>
    <row r="1" spans="1:12" x14ac:dyDescent="0.55000000000000004">
      <c r="A1" t="s">
        <v>257</v>
      </c>
      <c r="B1" t="s">
        <v>256</v>
      </c>
      <c r="C1" t="s">
        <v>258</v>
      </c>
      <c r="D1" t="s">
        <v>75</v>
      </c>
      <c r="F1" t="s">
        <v>101</v>
      </c>
      <c r="G1" t="s">
        <v>150</v>
      </c>
      <c r="I1" t="s">
        <v>146</v>
      </c>
      <c r="J1" t="s">
        <v>147</v>
      </c>
      <c r="K1" t="s">
        <v>148</v>
      </c>
      <c r="L1" t="s">
        <v>166</v>
      </c>
    </row>
    <row r="2" spans="1:12" x14ac:dyDescent="0.55000000000000004">
      <c r="A2" t="s">
        <v>18</v>
      </c>
      <c r="B2" t="s">
        <v>47</v>
      </c>
      <c r="C2" t="s">
        <v>47</v>
      </c>
      <c r="D2" t="s">
        <v>149</v>
      </c>
      <c r="F2" t="s">
        <v>102</v>
      </c>
      <c r="G2" t="s">
        <v>150</v>
      </c>
      <c r="I2" t="s">
        <v>160</v>
      </c>
      <c r="J2" t="s">
        <v>161</v>
      </c>
      <c r="K2" t="s">
        <v>163</v>
      </c>
      <c r="L2" t="s">
        <v>167</v>
      </c>
    </row>
    <row r="3" spans="1:12" x14ac:dyDescent="0.55000000000000004">
      <c r="A3" t="s">
        <v>19</v>
      </c>
      <c r="B3" t="s">
        <v>48</v>
      </c>
      <c r="C3" t="s">
        <v>48</v>
      </c>
      <c r="F3" t="s">
        <v>103</v>
      </c>
      <c r="G3" t="s">
        <v>150</v>
      </c>
      <c r="J3" t="s">
        <v>162</v>
      </c>
      <c r="K3" t="s">
        <v>164</v>
      </c>
      <c r="L3" t="s">
        <v>168</v>
      </c>
    </row>
    <row r="4" spans="1:12" x14ac:dyDescent="0.55000000000000004">
      <c r="A4" t="s">
        <v>20</v>
      </c>
      <c r="B4" t="s">
        <v>49</v>
      </c>
      <c r="C4" t="s">
        <v>49</v>
      </c>
      <c r="F4" t="s">
        <v>104</v>
      </c>
      <c r="G4" t="s">
        <v>150</v>
      </c>
    </row>
    <row r="5" spans="1:12" x14ac:dyDescent="0.55000000000000004">
      <c r="A5" t="s">
        <v>21</v>
      </c>
      <c r="B5" t="s">
        <v>50</v>
      </c>
      <c r="C5" t="s">
        <v>50</v>
      </c>
      <c r="F5" t="s">
        <v>105</v>
      </c>
      <c r="G5" t="s">
        <v>150</v>
      </c>
    </row>
    <row r="6" spans="1:12" x14ac:dyDescent="0.55000000000000004">
      <c r="A6" t="s">
        <v>22</v>
      </c>
      <c r="B6" t="s">
        <v>51</v>
      </c>
      <c r="C6" t="s">
        <v>51</v>
      </c>
      <c r="F6" t="s">
        <v>106</v>
      </c>
      <c r="G6" t="s">
        <v>151</v>
      </c>
    </row>
    <row r="7" spans="1:12" x14ac:dyDescent="0.55000000000000004">
      <c r="A7" t="s">
        <v>23</v>
      </c>
      <c r="B7" t="s">
        <v>52</v>
      </c>
      <c r="C7" t="s">
        <v>52</v>
      </c>
      <c r="F7" t="s">
        <v>107</v>
      </c>
      <c r="G7" t="s">
        <v>151</v>
      </c>
    </row>
    <row r="8" spans="1:12" x14ac:dyDescent="0.55000000000000004">
      <c r="A8" t="s">
        <v>24</v>
      </c>
      <c r="B8" t="s">
        <v>53</v>
      </c>
      <c r="C8" t="s">
        <v>53</v>
      </c>
      <c r="F8" t="s">
        <v>154</v>
      </c>
      <c r="G8" t="s">
        <v>151</v>
      </c>
    </row>
    <row r="9" spans="1:12" x14ac:dyDescent="0.55000000000000004">
      <c r="A9" t="s">
        <v>25</v>
      </c>
      <c r="B9" t="s">
        <v>54</v>
      </c>
      <c r="C9" t="s">
        <v>54</v>
      </c>
      <c r="F9" t="s">
        <v>109</v>
      </c>
      <c r="G9" t="s">
        <v>151</v>
      </c>
    </row>
    <row r="10" spans="1:12" x14ac:dyDescent="0.55000000000000004">
      <c r="A10" t="s">
        <v>26</v>
      </c>
      <c r="B10" t="s">
        <v>55</v>
      </c>
      <c r="C10" t="s">
        <v>55</v>
      </c>
      <c r="F10" t="s">
        <v>108</v>
      </c>
      <c r="G10" t="s">
        <v>151</v>
      </c>
    </row>
    <row r="11" spans="1:12" x14ac:dyDescent="0.55000000000000004">
      <c r="A11" t="s">
        <v>27</v>
      </c>
      <c r="B11" t="s">
        <v>56</v>
      </c>
      <c r="C11" t="s">
        <v>56</v>
      </c>
      <c r="F11" t="s">
        <v>110</v>
      </c>
      <c r="G11" t="s">
        <v>152</v>
      </c>
    </row>
    <row r="12" spans="1:12" x14ac:dyDescent="0.55000000000000004">
      <c r="A12" t="s">
        <v>28</v>
      </c>
      <c r="B12" t="s">
        <v>57</v>
      </c>
      <c r="C12" t="s">
        <v>57</v>
      </c>
      <c r="F12" t="s">
        <v>111</v>
      </c>
      <c r="G12" t="s">
        <v>152</v>
      </c>
    </row>
    <row r="13" spans="1:12" x14ac:dyDescent="0.55000000000000004">
      <c r="A13" t="s">
        <v>29</v>
      </c>
      <c r="B13" t="s">
        <v>58</v>
      </c>
      <c r="C13" t="s">
        <v>58</v>
      </c>
      <c r="F13" t="s">
        <v>153</v>
      </c>
      <c r="G13" t="s">
        <v>152</v>
      </c>
    </row>
    <row r="14" spans="1:12" x14ac:dyDescent="0.55000000000000004">
      <c r="A14" t="s">
        <v>30</v>
      </c>
      <c r="B14" t="s">
        <v>59</v>
      </c>
      <c r="C14" t="s">
        <v>59</v>
      </c>
      <c r="F14" t="s">
        <v>112</v>
      </c>
      <c r="G14" t="s">
        <v>152</v>
      </c>
    </row>
    <row r="15" spans="1:12" x14ac:dyDescent="0.55000000000000004">
      <c r="A15" t="s">
        <v>31</v>
      </c>
      <c r="B15" t="s">
        <v>60</v>
      </c>
      <c r="C15" t="s">
        <v>60</v>
      </c>
      <c r="F15" t="s">
        <v>113</v>
      </c>
      <c r="G15" t="s">
        <v>152</v>
      </c>
    </row>
    <row r="16" spans="1:12" x14ac:dyDescent="0.55000000000000004">
      <c r="A16" t="s">
        <v>32</v>
      </c>
      <c r="B16" t="s">
        <v>61</v>
      </c>
      <c r="C16" t="s">
        <v>61</v>
      </c>
      <c r="F16" t="s">
        <v>114</v>
      </c>
      <c r="G16" t="s">
        <v>152</v>
      </c>
    </row>
    <row r="17" spans="1:7" x14ac:dyDescent="0.55000000000000004">
      <c r="A17" t="s">
        <v>33</v>
      </c>
      <c r="B17" t="s">
        <v>62</v>
      </c>
      <c r="C17" t="s">
        <v>62</v>
      </c>
      <c r="F17" t="s">
        <v>115</v>
      </c>
      <c r="G17" t="s">
        <v>152</v>
      </c>
    </row>
    <row r="18" spans="1:7" x14ac:dyDescent="0.55000000000000004">
      <c r="A18" t="s">
        <v>34</v>
      </c>
      <c r="B18" t="s">
        <v>63</v>
      </c>
      <c r="C18" t="s">
        <v>63</v>
      </c>
      <c r="F18" t="s">
        <v>116</v>
      </c>
      <c r="G18" t="s">
        <v>152</v>
      </c>
    </row>
    <row r="19" spans="1:7" x14ac:dyDescent="0.55000000000000004">
      <c r="A19" t="s">
        <v>35</v>
      </c>
      <c r="B19" t="s">
        <v>64</v>
      </c>
      <c r="C19" t="s">
        <v>64</v>
      </c>
      <c r="F19" t="s">
        <v>117</v>
      </c>
      <c r="G19" t="s">
        <v>152</v>
      </c>
    </row>
    <row r="20" spans="1:7" x14ac:dyDescent="0.55000000000000004">
      <c r="A20" t="s">
        <v>36</v>
      </c>
      <c r="B20" t="s">
        <v>65</v>
      </c>
      <c r="C20" t="s">
        <v>65</v>
      </c>
    </row>
    <row r="21" spans="1:7" x14ac:dyDescent="0.55000000000000004">
      <c r="A21" t="s">
        <v>37</v>
      </c>
      <c r="B21" t="s">
        <v>66</v>
      </c>
      <c r="C21" t="s">
        <v>66</v>
      </c>
    </row>
    <row r="22" spans="1:7" x14ac:dyDescent="0.55000000000000004">
      <c r="A22" t="s">
        <v>38</v>
      </c>
      <c r="B22" t="s">
        <v>67</v>
      </c>
      <c r="C22" t="s">
        <v>67</v>
      </c>
    </row>
    <row r="23" spans="1:7" x14ac:dyDescent="0.55000000000000004">
      <c r="A23" t="s">
        <v>39</v>
      </c>
      <c r="B23" t="s">
        <v>68</v>
      </c>
      <c r="C23" t="s">
        <v>68</v>
      </c>
    </row>
    <row r="24" spans="1:7" x14ac:dyDescent="0.55000000000000004">
      <c r="A24" t="s">
        <v>40</v>
      </c>
      <c r="B24" t="s">
        <v>69</v>
      </c>
      <c r="C24" t="s">
        <v>69</v>
      </c>
    </row>
    <row r="25" spans="1:7" x14ac:dyDescent="0.55000000000000004">
      <c r="A25" t="s">
        <v>41</v>
      </c>
      <c r="B25" t="s">
        <v>70</v>
      </c>
      <c r="C25" t="s">
        <v>70</v>
      </c>
    </row>
    <row r="26" spans="1:7" x14ac:dyDescent="0.55000000000000004">
      <c r="A26" t="s">
        <v>42</v>
      </c>
      <c r="B26" t="s">
        <v>71</v>
      </c>
      <c r="C26" t="s">
        <v>71</v>
      </c>
    </row>
    <row r="27" spans="1:7" x14ac:dyDescent="0.55000000000000004">
      <c r="A27" t="s">
        <v>43</v>
      </c>
      <c r="B27" t="s">
        <v>72</v>
      </c>
      <c r="C27" t="s">
        <v>72</v>
      </c>
    </row>
    <row r="28" spans="1:7" x14ac:dyDescent="0.55000000000000004">
      <c r="A28" t="s">
        <v>44</v>
      </c>
      <c r="B28" t="s">
        <v>73</v>
      </c>
      <c r="C28" t="s">
        <v>73</v>
      </c>
    </row>
    <row r="29" spans="1:7" x14ac:dyDescent="0.55000000000000004">
      <c r="A29" t="s">
        <v>45</v>
      </c>
      <c r="B29" t="s">
        <v>74</v>
      </c>
      <c r="C29" t="s">
        <v>74</v>
      </c>
    </row>
    <row r="30" spans="1:7" x14ac:dyDescent="0.55000000000000004">
      <c r="A30" t="s">
        <v>46</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報告</vt:lpstr>
      <vt:lpstr>記載要領</vt:lpstr>
      <vt:lpstr>(感染ｾﾝﾀｰ使用)集計</vt:lpstr>
      <vt:lpstr>(感染ｾﾝﾀｰ使用)カレンダー表</vt:lpstr>
      <vt:lpstr>リスト</vt:lpstr>
      <vt:lpstr>'(感染ｾﾝﾀｰ使用)集計'!Print_Area</vt:lpstr>
      <vt:lpstr>記載要領!Print_Area</vt:lpstr>
      <vt:lpstr>報告!Print_Area</vt:lpstr>
      <vt:lpstr>その他</vt:lpstr>
      <vt:lpstr>介護分や</vt:lpstr>
      <vt:lpstr>介護分野</vt:lpstr>
      <vt:lpstr>高齢者分野</vt:lpstr>
      <vt:lpstr>施設種別</vt:lpstr>
      <vt:lpstr>施設種類</vt:lpstr>
      <vt:lpstr>障がい児分野</vt:lpstr>
      <vt:lpstr>障がい者分野</vt:lpstr>
      <vt:lpstr>障がい分野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小椋 誠</dc:creator>
  <cp:lastModifiedBy>鳥取県</cp:lastModifiedBy>
  <cp:lastPrinted>2023-03-22T07:09:17Z</cp:lastPrinted>
  <dcterms:created xsi:type="dcterms:W3CDTF">2023-03-13T00:25:34Z</dcterms:created>
  <dcterms:modified xsi:type="dcterms:W3CDTF">2023-07-31T04:15:24Z</dcterms:modified>
</cp:coreProperties>
</file>