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ttori-pfilesv\person\mikankazunari\temp\"/>
    </mc:Choice>
  </mc:AlternateContent>
  <bookViews>
    <workbookView xWindow="0" yWindow="0" windowWidth="16815" windowHeight="8805"/>
  </bookViews>
  <sheets>
    <sheet name="従業者標準数算出表（中部版）" sheetId="34" r:id="rId1"/>
  </sheets>
  <definedNames>
    <definedName name="_xlnm.Print_Area" localSheetId="0">'従業者標準数算出表（中部版）'!$A$1:$H$41</definedName>
  </definedNames>
  <calcPr calcId="162913"/>
</workbook>
</file>

<file path=xl/calcChain.xml><?xml version="1.0" encoding="utf-8"?>
<calcChain xmlns="http://schemas.openxmlformats.org/spreadsheetml/2006/main">
  <c r="G33" i="34" l="1"/>
  <c r="G39" i="34"/>
  <c r="K37" i="34"/>
  <c r="J37" i="34"/>
  <c r="G37" i="34" s="1"/>
  <c r="G31" i="34" l="1"/>
  <c r="E9" i="34" l="1"/>
  <c r="G40" i="34" s="1"/>
  <c r="K29" i="34" l="1"/>
  <c r="J29" i="34"/>
  <c r="G29" i="34" s="1"/>
  <c r="G35" i="34" l="1"/>
</calcChain>
</file>

<file path=xl/sharedStrings.xml><?xml version="1.0" encoding="utf-8"?>
<sst xmlns="http://schemas.openxmlformats.org/spreadsheetml/2006/main" count="99" uniqueCount="74">
  <si>
    <t>③</t>
    <phoneticPr fontId="2"/>
  </si>
  <si>
    <t>①</t>
    <phoneticPr fontId="2"/>
  </si>
  <si>
    <t>②</t>
    <phoneticPr fontId="2"/>
  </si>
  <si>
    <t>④</t>
    <phoneticPr fontId="2"/>
  </si>
  <si>
    <t>⑤</t>
    <phoneticPr fontId="2"/>
  </si>
  <si>
    <t>⑥</t>
    <phoneticPr fontId="2"/>
  </si>
  <si>
    <t>施設表(８)－２「１日平均入院新生児数」</t>
    <rPh sb="0" eb="2">
      <t>シセツ</t>
    </rPh>
    <rPh sb="2" eb="3">
      <t>ヒョウ</t>
    </rPh>
    <rPh sb="9" eb="11">
      <t>イチニチ</t>
    </rPh>
    <rPh sb="11" eb="13">
      <t>ヘイキン</t>
    </rPh>
    <rPh sb="13" eb="15">
      <t>ニュウイン</t>
    </rPh>
    <rPh sb="15" eb="18">
      <t>シンセイジ</t>
    </rPh>
    <rPh sb="18" eb="19">
      <t>カズ</t>
    </rPh>
    <phoneticPr fontId="2"/>
  </si>
  <si>
    <t>⑧</t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</si>
  <si>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</si>
  <si>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</si>
  <si>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</si>
  <si>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</si>
  <si>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外来患者に係る院内処方せん数</t>
    <rPh sb="0" eb="2">
      <t>ガイライ</t>
    </rPh>
    <rPh sb="2" eb="4">
      <t>カンジャ</t>
    </rPh>
    <rPh sb="5" eb="6">
      <t>カカ</t>
    </rPh>
    <rPh sb="7" eb="9">
      <t>インナイ</t>
    </rPh>
    <rPh sb="9" eb="11">
      <t>ショホウ</t>
    </rPh>
    <rPh sb="13" eb="14">
      <t>スウ</t>
    </rPh>
    <phoneticPr fontId="2"/>
  </si>
  <si>
    <t>医師の</t>
    <rPh sb="0" eb="2">
      <t>イシ</t>
    </rPh>
    <phoneticPr fontId="2"/>
  </si>
  <si>
    <t>標準数</t>
    <rPh sb="0" eb="2">
      <t>ヒョウジュン</t>
    </rPh>
    <rPh sb="2" eb="3">
      <t>スウ</t>
    </rPh>
    <phoneticPr fontId="2"/>
  </si>
  <si>
    <t>歯科医師の</t>
    <rPh sb="0" eb="2">
      <t>シカ</t>
    </rPh>
    <rPh sb="2" eb="4">
      <t>イシ</t>
    </rPh>
    <phoneticPr fontId="2"/>
  </si>
  <si>
    <t>薬剤師の</t>
    <rPh sb="0" eb="3">
      <t>ヤクザイシ</t>
    </rPh>
    <phoneticPr fontId="2"/>
  </si>
  <si>
    <t>看護師の</t>
    <rPh sb="0" eb="3">
      <t>カンゴシ</t>
    </rPh>
    <phoneticPr fontId="2"/>
  </si>
  <si>
    <t>看護補助者の</t>
    <rPh sb="0" eb="2">
      <t>カンゴ</t>
    </rPh>
    <rPh sb="2" eb="5">
      <t>ホジョシャ</t>
    </rPh>
    <phoneticPr fontId="2"/>
  </si>
  <si>
    <t>種　　別</t>
    <rPh sb="0" eb="1">
      <t>タネ</t>
    </rPh>
    <rPh sb="3" eb="4">
      <t>ベツ</t>
    </rPh>
    <phoneticPr fontId="2"/>
  </si>
  <si>
    <t>※　色つきのセルにのみ入力。</t>
    <rPh sb="2" eb="3">
      <t>イロ</t>
    </rPh>
    <rPh sb="11" eb="13">
      <t>ニュウリョク</t>
    </rPh>
    <phoneticPr fontId="2"/>
  </si>
  <si>
    <t>(外来のみの場合の文書指摘方針に本県の取扱いあり)</t>
    <rPh sb="1" eb="3">
      <t>ガイライ</t>
    </rPh>
    <rPh sb="6" eb="8">
      <t>バアイ</t>
    </rPh>
    <rPh sb="9" eb="11">
      <t>ブンショ</t>
    </rPh>
    <rPh sb="11" eb="13">
      <t>シテキ</t>
    </rPh>
    <rPh sb="13" eb="15">
      <t>ホウシン</t>
    </rPh>
    <rPh sb="16" eb="18">
      <t>ホンケン</t>
    </rPh>
    <rPh sb="19" eb="21">
      <t>トリアツカ</t>
    </rPh>
    <phoneticPr fontId="2"/>
  </si>
  <si>
    <t>栄養士の標準数</t>
    <rPh sb="0" eb="3">
      <t>エイヨウシ</t>
    </rPh>
    <rPh sb="4" eb="6">
      <t>ヒョウジュン</t>
    </rPh>
    <rPh sb="6" eb="7">
      <t>スウ</t>
    </rPh>
    <phoneticPr fontId="2"/>
  </si>
  <si>
    <t>100床以上の病院に１（特定機能病院は管理栄養士１以上）</t>
    <rPh sb="3" eb="4">
      <t>ショウ</t>
    </rPh>
    <rPh sb="4" eb="6">
      <t>イジョウ</t>
    </rPh>
    <rPh sb="7" eb="9">
      <t>ビョウイン</t>
    </rPh>
    <rPh sb="12" eb="14">
      <t>トクテイ</t>
    </rPh>
    <rPh sb="14" eb="16">
      <t>キノウ</t>
    </rPh>
    <rPh sb="16" eb="18">
      <t>ビョウイン</t>
    </rPh>
    <rPh sb="19" eb="21">
      <t>カンリ</t>
    </rPh>
    <rPh sb="21" eb="24">
      <t>エイヨウシ</t>
    </rPh>
    <rPh sb="25" eb="27">
      <t>イジョウ</t>
    </rPh>
    <phoneticPr fontId="2"/>
  </si>
  <si>
    <t>１日平均患者数（前年度）</t>
    <rPh sb="1" eb="2">
      <t>ニチ</t>
    </rPh>
    <rPh sb="2" eb="4">
      <t>ヘイキン</t>
    </rPh>
    <rPh sb="4" eb="7">
      <t>カンジャスウ</t>
    </rPh>
    <rPh sb="8" eb="11">
      <t>ゼンネンド</t>
    </rPh>
    <phoneticPr fontId="2"/>
  </si>
  <si>
    <t>区分</t>
    <rPh sb="0" eb="2">
      <t>クブン</t>
    </rPh>
    <phoneticPr fontId="2"/>
  </si>
  <si>
    <t>⑦</t>
    <phoneticPr fontId="2"/>
  </si>
  <si>
    <t>⑬</t>
    <phoneticPr fontId="2"/>
  </si>
  <si>
    <t>　〔入 院 計〕</t>
    <rPh sb="2" eb="3">
      <t>イリ</t>
    </rPh>
    <rPh sb="4" eb="5">
      <t>イン</t>
    </rPh>
    <phoneticPr fontId="2"/>
  </si>
  <si>
    <t>　〔外 来 計〕</t>
    <rPh sb="2" eb="3">
      <t>ソト</t>
    </rPh>
    <rPh sb="4" eb="5">
      <t>ライ</t>
    </rPh>
    <phoneticPr fontId="2"/>
  </si>
  <si>
    <t>・新生児　</t>
    <rPh sb="1" eb="4">
      <t>シンセイジ</t>
    </rPh>
    <phoneticPr fontId="2"/>
  </si>
  <si>
    <t>③/4</t>
    <phoneticPr fontId="2"/>
  </si>
  <si>
    <t>※看護補助者の標準数は、病院の実情により、看護師又は准看護師を看護補助者として計算してもよい。</t>
    <rPh sb="1" eb="6">
      <t>カンゴホジョシャ</t>
    </rPh>
    <rPh sb="7" eb="10">
      <t>ヒョウジュンスウ</t>
    </rPh>
    <rPh sb="12" eb="14">
      <t>ビョウイン</t>
    </rPh>
    <rPh sb="15" eb="17">
      <t>ジツジョウ</t>
    </rPh>
    <rPh sb="21" eb="25">
      <t>カンゴシマタ</t>
    </rPh>
    <rPh sb="26" eb="30">
      <t>ジュンカンゴシ</t>
    </rPh>
    <rPh sb="31" eb="36">
      <t>カンゴホジョシャ</t>
    </rPh>
    <rPh sb="39" eb="41">
      <t>ケイサン</t>
    </rPh>
    <phoneticPr fontId="2"/>
  </si>
  <si>
    <t>一般病床(歯科以外)</t>
    <rPh sb="0" eb="2">
      <t>イッパン</t>
    </rPh>
    <rPh sb="2" eb="4">
      <t>ビョウショウ</t>
    </rPh>
    <rPh sb="5" eb="7">
      <t>シカ</t>
    </rPh>
    <rPh sb="7" eb="9">
      <t>イガイ</t>
    </rPh>
    <phoneticPr fontId="2"/>
  </si>
  <si>
    <t>一般病床(歯科)</t>
    <rPh sb="0" eb="2">
      <t>イッパン</t>
    </rPh>
    <rPh sb="2" eb="4">
      <t>ビョウショウ</t>
    </rPh>
    <rPh sb="5" eb="7">
      <t>シカ</t>
    </rPh>
    <phoneticPr fontId="2"/>
  </si>
  <si>
    <t>歯科、矯正歯科、小児歯科及び歯科口腔外科の入院患者</t>
    <rPh sb="0" eb="2">
      <t>シカ</t>
    </rPh>
    <rPh sb="3" eb="7">
      <t>キョウセイシカ</t>
    </rPh>
    <rPh sb="8" eb="10">
      <t>ショウニ</t>
    </rPh>
    <rPh sb="10" eb="12">
      <t>シカ</t>
    </rPh>
    <rPh sb="12" eb="13">
      <t>オヨ</t>
    </rPh>
    <rPh sb="14" eb="16">
      <t>シカ</t>
    </rPh>
    <rPh sb="16" eb="20">
      <t>コウクウゲカ</t>
    </rPh>
    <rPh sb="21" eb="23">
      <t>ニュウイン</t>
    </rPh>
    <rPh sb="23" eb="25">
      <t>カンジャ</t>
    </rPh>
    <phoneticPr fontId="2"/>
  </si>
  <si>
    <t>療養病床</t>
    <rPh sb="0" eb="2">
      <t>リョウヨウ</t>
    </rPh>
    <rPh sb="2" eb="4">
      <t>ビョウショウ</t>
    </rPh>
    <phoneticPr fontId="2"/>
  </si>
  <si>
    <t>精神病床</t>
    <rPh sb="0" eb="4">
      <t>セイシンビョウショウ</t>
    </rPh>
    <phoneticPr fontId="2"/>
  </si>
  <si>
    <t>結核病床</t>
    <rPh sb="0" eb="2">
      <t>ケッカク</t>
    </rPh>
    <rPh sb="2" eb="4">
      <t>ビョウショウ</t>
    </rPh>
    <phoneticPr fontId="2"/>
  </si>
  <si>
    <t>感染症病床</t>
    <rPh sb="0" eb="5">
      <t>カンセンショウビョウショウ</t>
    </rPh>
    <phoneticPr fontId="2"/>
  </si>
  <si>
    <t>１日平均患者数＝年度間の入院患者延数／暦日
（小数点第２位以下を切り捨て小数点第１位まで）
※暦日は365日又は366日</t>
    <rPh sb="1" eb="2">
      <t>ニチ</t>
    </rPh>
    <rPh sb="2" eb="4">
      <t>ヘイキン</t>
    </rPh>
    <rPh sb="4" eb="7">
      <t>カンジャスウ</t>
    </rPh>
    <rPh sb="8" eb="11">
      <t>ネンドカン</t>
    </rPh>
    <rPh sb="12" eb="16">
      <t>ニュウインカンジャ</t>
    </rPh>
    <rPh sb="16" eb="18">
      <t>ノベスウ</t>
    </rPh>
    <rPh sb="19" eb="21">
      <t>レキジツ</t>
    </rPh>
    <rPh sb="23" eb="26">
      <t>ショウスウテン</t>
    </rPh>
    <rPh sb="26" eb="27">
      <t>ダイ</t>
    </rPh>
    <rPh sb="28" eb="29">
      <t>イ</t>
    </rPh>
    <rPh sb="29" eb="31">
      <t>イカ</t>
    </rPh>
    <rPh sb="32" eb="33">
      <t>キ</t>
    </rPh>
    <rPh sb="34" eb="35">
      <t>ス</t>
    </rPh>
    <rPh sb="36" eb="39">
      <t>ショウスウテン</t>
    </rPh>
    <rPh sb="39" eb="40">
      <t>ダイ</t>
    </rPh>
    <rPh sb="41" eb="42">
      <t>イ</t>
    </rPh>
    <rPh sb="47" eb="49">
      <t>レキジツ</t>
    </rPh>
    <phoneticPr fontId="2"/>
  </si>
  <si>
    <t>１日平均外来数（前年度）</t>
    <rPh sb="1" eb="2">
      <t>ニチ</t>
    </rPh>
    <rPh sb="2" eb="4">
      <t>ヘイキン</t>
    </rPh>
    <rPh sb="4" eb="6">
      <t>ガイライ</t>
    </rPh>
    <rPh sb="6" eb="7">
      <t>スウ</t>
    </rPh>
    <rPh sb="8" eb="11">
      <t>ゼンネンド</t>
    </rPh>
    <phoneticPr fontId="2"/>
  </si>
  <si>
    <t>通院リハ以外</t>
    <rPh sb="0" eb="2">
      <t>ツウイン</t>
    </rPh>
    <rPh sb="4" eb="6">
      <t>イガイ</t>
    </rPh>
    <phoneticPr fontId="2"/>
  </si>
  <si>
    <t>耳鼻咽喉科・眼科・精神科</t>
    <rPh sb="0" eb="5">
      <t>ジビインコウカ</t>
    </rPh>
    <rPh sb="6" eb="8">
      <t>ガンカ</t>
    </rPh>
    <rPh sb="9" eb="12">
      <t>セイシンカ</t>
    </rPh>
    <phoneticPr fontId="2"/>
  </si>
  <si>
    <t>歯科・矯正歯科・小児歯科・歯科口腔外科</t>
    <rPh sb="0" eb="2">
      <t>シカ</t>
    </rPh>
    <rPh sb="3" eb="7">
      <t>キョウセイシカ</t>
    </rPh>
    <rPh sb="8" eb="12">
      <t>ショウニシカ</t>
    </rPh>
    <rPh sb="13" eb="15">
      <t>シカ</t>
    </rPh>
    <rPh sb="15" eb="19">
      <t>コウクウゲカ</t>
    </rPh>
    <phoneticPr fontId="2"/>
  </si>
  <si>
    <t>１日平均外来数＝年度間の外来患者延数／実外来診療日数
（小数点第２位以下を切り捨て小数点第１位まで）
※実外来診療日数は病院の日数で、各科とも同じ日数になる</t>
    <rPh sb="1" eb="2">
      <t>ニチ</t>
    </rPh>
    <rPh sb="2" eb="4">
      <t>ヘイキン</t>
    </rPh>
    <rPh sb="4" eb="6">
      <t>ガイライ</t>
    </rPh>
    <rPh sb="6" eb="7">
      <t>スウ</t>
    </rPh>
    <rPh sb="8" eb="11">
      <t>ネンドカン</t>
    </rPh>
    <rPh sb="12" eb="14">
      <t>ガイライ</t>
    </rPh>
    <rPh sb="14" eb="16">
      <t>カンジャ</t>
    </rPh>
    <rPh sb="16" eb="18">
      <t>ノベスウ</t>
    </rPh>
    <rPh sb="19" eb="20">
      <t>ジツ</t>
    </rPh>
    <rPh sb="20" eb="22">
      <t>ガイライ</t>
    </rPh>
    <rPh sb="22" eb="26">
      <t>シンリョウニッスウ</t>
    </rPh>
    <rPh sb="28" eb="31">
      <t>ショウスウテン</t>
    </rPh>
    <rPh sb="31" eb="32">
      <t>ダイ</t>
    </rPh>
    <rPh sb="33" eb="34">
      <t>イ</t>
    </rPh>
    <rPh sb="34" eb="36">
      <t>イカ</t>
    </rPh>
    <rPh sb="37" eb="38">
      <t>キ</t>
    </rPh>
    <rPh sb="39" eb="40">
      <t>ス</t>
    </rPh>
    <rPh sb="41" eb="44">
      <t>ショウスウテン</t>
    </rPh>
    <rPh sb="44" eb="45">
      <t>ダイ</t>
    </rPh>
    <rPh sb="46" eb="47">
      <t>イ</t>
    </rPh>
    <rPh sb="52" eb="53">
      <t>ジツ</t>
    </rPh>
    <rPh sb="53" eb="55">
      <t>ガイライ</t>
    </rPh>
    <rPh sb="55" eb="57">
      <t>シンリョウ</t>
    </rPh>
    <rPh sb="57" eb="59">
      <t>ニッスウ</t>
    </rPh>
    <rPh sb="60" eb="62">
      <t>ビョウイン</t>
    </rPh>
    <rPh sb="63" eb="65">
      <t>ニッスウ</t>
    </rPh>
    <rPh sb="67" eb="69">
      <t>カクカ</t>
    </rPh>
    <rPh sb="71" eb="72">
      <t>オナ</t>
    </rPh>
    <rPh sb="73" eb="75">
      <t>ニッスウ</t>
    </rPh>
    <phoneticPr fontId="2"/>
  </si>
  <si>
    <t>入院患者数</t>
    <rPh sb="0" eb="2">
      <t>ニュウイン</t>
    </rPh>
    <rPh sb="2" eb="5">
      <t>カンジャスウ</t>
    </rPh>
    <phoneticPr fontId="2"/>
  </si>
  <si>
    <t>外来患者数</t>
    <rPh sb="0" eb="2">
      <t>ガイライ</t>
    </rPh>
    <rPh sb="2" eb="4">
      <t>カンジャ</t>
    </rPh>
    <rPh sb="4" eb="5">
      <t>スウ</t>
    </rPh>
    <phoneticPr fontId="2"/>
  </si>
  <si>
    <t>処方せん（外来患者）</t>
    <rPh sb="0" eb="2">
      <t>ショホウ</t>
    </rPh>
    <rPh sb="5" eb="7">
      <t>ガイライ</t>
    </rPh>
    <rPh sb="7" eb="9">
      <t>カンジャ</t>
    </rPh>
    <phoneticPr fontId="2"/>
  </si>
  <si>
    <t>１日平均外来患者に係る取扱処方せん数</t>
    <rPh sb="1" eb="2">
      <t>ニチ</t>
    </rPh>
    <rPh sb="2" eb="4">
      <t>ヘイキン</t>
    </rPh>
    <rPh sb="4" eb="6">
      <t>ガイライ</t>
    </rPh>
    <rPh sb="6" eb="8">
      <t>カンジャ</t>
    </rPh>
    <rPh sb="9" eb="10">
      <t>カカ</t>
    </rPh>
    <rPh sb="11" eb="13">
      <t>トリアツカ</t>
    </rPh>
    <rPh sb="13" eb="15">
      <t>ショホウ</t>
    </rPh>
    <rPh sb="17" eb="18">
      <t>スウ</t>
    </rPh>
    <phoneticPr fontId="2"/>
  </si>
  <si>
    <t>処方せん数
＝年度間の外来患者に係る処方せん／実外来診療日数
（小数点第２位以下を切り捨て小数点第１位まで）
※院内処方のみ（院外処方を含まない）</t>
    <rPh sb="0" eb="2">
      <t>ショホウ</t>
    </rPh>
    <rPh sb="4" eb="5">
      <t>スウ</t>
    </rPh>
    <rPh sb="7" eb="10">
      <t>ネンドカン</t>
    </rPh>
    <rPh sb="11" eb="13">
      <t>ガイライ</t>
    </rPh>
    <rPh sb="13" eb="15">
      <t>カンジャ</t>
    </rPh>
    <rPh sb="16" eb="17">
      <t>カカ</t>
    </rPh>
    <rPh sb="18" eb="20">
      <t>ショホウ</t>
    </rPh>
    <rPh sb="23" eb="24">
      <t>ジツ</t>
    </rPh>
    <rPh sb="24" eb="26">
      <t>ガイライ</t>
    </rPh>
    <rPh sb="26" eb="30">
      <t>シンリョウニッスウ</t>
    </rPh>
    <rPh sb="32" eb="35">
      <t>ショウスウテン</t>
    </rPh>
    <rPh sb="35" eb="36">
      <t>ダイ</t>
    </rPh>
    <rPh sb="37" eb="38">
      <t>イ</t>
    </rPh>
    <rPh sb="38" eb="40">
      <t>イカ</t>
    </rPh>
    <rPh sb="41" eb="42">
      <t>キ</t>
    </rPh>
    <rPh sb="43" eb="44">
      <t>ス</t>
    </rPh>
    <rPh sb="45" eb="48">
      <t>ショウスウテン</t>
    </rPh>
    <rPh sb="48" eb="49">
      <t>ダイ</t>
    </rPh>
    <rPh sb="50" eb="51">
      <t>イ</t>
    </rPh>
    <rPh sb="56" eb="60">
      <t>インナイショホウ</t>
    </rPh>
    <rPh sb="63" eb="65">
      <t>インガイ</t>
    </rPh>
    <rPh sb="65" eb="67">
      <t>ショホウ</t>
    </rPh>
    <rPh sb="68" eb="69">
      <t>フク</t>
    </rPh>
    <phoneticPr fontId="2"/>
  </si>
  <si>
    <t>取扱処方せん</t>
    <rPh sb="0" eb="2">
      <t>トリアツカ</t>
    </rPh>
    <rPh sb="2" eb="4">
      <t>ショホウ</t>
    </rPh>
    <phoneticPr fontId="2"/>
  </si>
  <si>
    <t>（特定数）</t>
    <rPh sb="1" eb="4">
      <t>トクテイスウ</t>
    </rPh>
    <phoneticPr fontId="2"/>
  </si>
  <si>
    <t>特定数</t>
    <rPh sb="0" eb="2">
      <t>トクテイ</t>
    </rPh>
    <rPh sb="2" eb="3">
      <t>スウ</t>
    </rPh>
    <phoneticPr fontId="2"/>
  </si>
  <si>
    <t>　特定数が５２までは３、超える場合は（特定数－52）／16＋3</t>
    <rPh sb="1" eb="4">
      <t>トクテイスウ</t>
    </rPh>
    <rPh sb="12" eb="13">
      <t>コ</t>
    </rPh>
    <rPh sb="15" eb="17">
      <t>バアイ</t>
    </rPh>
    <rPh sb="19" eb="22">
      <t>トクテイスウ</t>
    </rPh>
    <phoneticPr fontId="2"/>
  </si>
  <si>
    <t xml:space="preserve"> (①+②)/70+③/150+④/150+⑤/70+⑥/70+⑬/75  </t>
    <phoneticPr fontId="2"/>
  </si>
  <si>
    <t>①～⑥の計でなく実数から計算 ⇒</t>
    <rPh sb="4" eb="5">
      <t>ケイ</t>
    </rPh>
    <rPh sb="8" eb="10">
      <t>ジッスウ</t>
    </rPh>
    <rPh sb="12" eb="14">
      <t>ケイサン</t>
    </rPh>
    <phoneticPr fontId="2"/>
  </si>
  <si>
    <t>⑨～⑪の計でなく実数から計算 ⇒</t>
    <rPh sb="4" eb="5">
      <t>ケイ</t>
    </rPh>
    <rPh sb="8" eb="10">
      <t>ジッスウ</t>
    </rPh>
    <rPh sb="12" eb="14">
      <t>ケイサン</t>
    </rPh>
    <phoneticPr fontId="2"/>
  </si>
  <si>
    <t xml:space="preserve"> ①+（③/3）+（④/3）+（➉/5）+（⑫/2.5）</t>
    <phoneticPr fontId="2"/>
  </si>
  <si>
    <t>許可病床数</t>
    <rPh sb="0" eb="2">
      <t>キョカ</t>
    </rPh>
    <rPh sb="2" eb="5">
      <t>ビョウショウスウ</t>
    </rPh>
    <phoneticPr fontId="2"/>
  </si>
  <si>
    <t>◎</t>
    <phoneticPr fontId="2"/>
  </si>
  <si>
    <t>一般病床</t>
    <rPh sb="0" eb="4">
      <t>イッパンビョウショウ</t>
    </rPh>
    <phoneticPr fontId="2"/>
  </si>
  <si>
    <t>◆</t>
    <phoneticPr fontId="2"/>
  </si>
  <si>
    <t>病床数合計</t>
    <rPh sb="0" eb="3">
      <t>ビョウショウスウ</t>
    </rPh>
    <rPh sb="3" eb="5">
      <t>ゴウケイ</t>
    </rPh>
    <phoneticPr fontId="2"/>
  </si>
  <si>
    <t>　※療養病床が５０％を超える場合、３６までは２、超える場合は（特定数－36）／16＋2</t>
    <rPh sb="2" eb="4">
      <t>リョウヨウ</t>
    </rPh>
    <rPh sb="4" eb="6">
      <t>ビョウショウ</t>
    </rPh>
    <rPh sb="11" eb="12">
      <t>コ</t>
    </rPh>
    <rPh sb="14" eb="16">
      <t>バアイ</t>
    </rPh>
    <rPh sb="24" eb="25">
      <t>コ</t>
    </rPh>
    <rPh sb="27" eb="29">
      <t>バアイ</t>
    </rPh>
    <rPh sb="31" eb="34">
      <t>トクテイスウ</t>
    </rPh>
    <phoneticPr fontId="2"/>
  </si>
  <si>
    <t>その他</t>
    <rPh sb="2" eb="3">
      <t>タ</t>
    </rPh>
    <phoneticPr fontId="2"/>
  </si>
  <si>
    <t>療養病床５０％超</t>
    <rPh sb="0" eb="4">
      <t>リョウヨウビョウショウ</t>
    </rPh>
    <rPh sb="7" eb="8">
      <t>チョウ</t>
    </rPh>
    <phoneticPr fontId="2"/>
  </si>
  <si>
    <t>従事者標準数算出表（中部版）</t>
    <rPh sb="10" eb="12">
      <t>チュウブ</t>
    </rPh>
    <rPh sb="12" eb="13">
      <t>バン</t>
    </rPh>
    <phoneticPr fontId="2"/>
  </si>
  <si>
    <t xml:space="preserve">(①+②+⑧)/3+③/4+④/4+⑤/4+⑥/3+⑫/30 </t>
    <phoneticPr fontId="2"/>
  </si>
  <si>
    <t xml:space="preserve">※経過措置がある場合(①+②+⑧)/3+③/6+④/4+⑤/4+⑥/3+⑫/30 </t>
    <rPh sb="1" eb="5">
      <t>ケイカソチ</t>
    </rPh>
    <rPh sb="8" eb="10">
      <t>バアイ</t>
    </rPh>
    <phoneticPr fontId="2"/>
  </si>
  <si>
    <t>※経過措置の適用のある病院</t>
    <rPh sb="1" eb="3">
      <t>ケイカ</t>
    </rPh>
    <rPh sb="3" eb="5">
      <t>ソチ</t>
    </rPh>
    <rPh sb="6" eb="8">
      <t>テキヨウ</t>
    </rPh>
    <rPh sb="11" eb="13">
      <t>ビョウイン</t>
    </rPh>
    <phoneticPr fontId="2"/>
  </si>
  <si>
    <t>適用あり</t>
    <rPh sb="0" eb="2">
      <t>テキヨウ</t>
    </rPh>
    <phoneticPr fontId="2"/>
  </si>
  <si>
    <t>その他</t>
    <rPh sb="2" eb="3">
      <t>タ</t>
    </rPh>
    <phoneticPr fontId="2"/>
  </si>
  <si>
    <t>＜②/16＞+⑪/20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</si>
</sst>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_ "/>
    <numFmt numFmtId="177" formatCode="#,##0.00000_ "/>
    <numFmt numFmtId="178" formatCode="0.0_);[Red]\(0.0\)"/>
    <numFmt numFmtId="179" formatCode="0.00000_ "/>
    <numFmt numFmtId="180" formatCode="0_ "/>
  </numFmts>
  <fonts count="12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5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/>
      <top style="mediumDash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Dashed">
        <color indexed="64"/>
      </bottom>
      <diagonal/>
    </border>
    <border>
      <left/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ck">
        <color indexed="64"/>
      </right>
      <top/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>
      <alignment vertical="center"/>
    </xf>
    <xf numFmtId="176" fontId="0" fillId="2" borderId="3" xfId="0" applyNumberFormat="1" applyFill="1" applyBorder="1">
      <alignment vertical="center"/>
    </xf>
    <xf numFmtId="176" fontId="0" fillId="2" borderId="1" xfId="0" applyNumberFormat="1" applyFill="1" applyBorder="1">
      <alignment vertical="center"/>
    </xf>
    <xf numFmtId="176" fontId="0" fillId="2" borderId="5" xfId="0" applyNumberFormat="1" applyFill="1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176" fontId="0" fillId="2" borderId="2" xfId="0" applyNumberFormat="1" applyFill="1" applyBorder="1">
      <alignment vertical="center"/>
    </xf>
    <xf numFmtId="0" fontId="6" fillId="0" borderId="0" xfId="0" applyFont="1" applyFill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 applyAlignment="1">
      <alignment horizontal="left" vertical="center"/>
    </xf>
    <xf numFmtId="176" fontId="0" fillId="2" borderId="13" xfId="0" applyNumberFormat="1" applyFill="1" applyBorder="1">
      <alignment vertical="center"/>
    </xf>
    <xf numFmtId="0" fontId="0" fillId="0" borderId="14" xfId="0" applyBorder="1" applyAlignment="1">
      <alignment horizontal="center" vertical="center"/>
    </xf>
    <xf numFmtId="178" fontId="0" fillId="2" borderId="13" xfId="0" applyNumberFormat="1" applyFill="1" applyBorder="1">
      <alignment vertical="center"/>
    </xf>
    <xf numFmtId="0" fontId="0" fillId="0" borderId="10" xfId="0" applyBorder="1" applyAlignment="1">
      <alignment horizontal="left" vertical="center"/>
    </xf>
    <xf numFmtId="0" fontId="5" fillId="0" borderId="10" xfId="0" applyFont="1" applyFill="1" applyBorder="1" applyAlignment="1">
      <alignment vertical="center" wrapText="1"/>
    </xf>
    <xf numFmtId="0" fontId="0" fillId="0" borderId="0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1" fillId="0" borderId="17" xfId="0" applyFont="1" applyBorder="1" applyAlignment="1">
      <alignment horizontal="center" vertical="center"/>
    </xf>
    <xf numFmtId="0" fontId="0" fillId="0" borderId="22" xfId="0" applyBorder="1">
      <alignment vertical="center"/>
    </xf>
    <xf numFmtId="0" fontId="6" fillId="0" borderId="10" xfId="0" applyFont="1" applyBorder="1" applyAlignment="1">
      <alignment horizontal="left" vertical="center"/>
    </xf>
    <xf numFmtId="0" fontId="0" fillId="0" borderId="0" xfId="0" applyFill="1">
      <alignment vertical="center"/>
    </xf>
    <xf numFmtId="0" fontId="1" fillId="0" borderId="31" xfId="0" applyFont="1" applyBorder="1">
      <alignment vertical="center"/>
    </xf>
    <xf numFmtId="0" fontId="1" fillId="0" borderId="32" xfId="0" applyFont="1" applyBorder="1" applyAlignment="1">
      <alignment horizontal="center" vertical="center"/>
    </xf>
    <xf numFmtId="0" fontId="7" fillId="0" borderId="0" xfId="0" applyFont="1" applyFill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33" xfId="0" applyFont="1" applyBorder="1" applyAlignment="1">
      <alignment horizontal="left" vertical="center"/>
    </xf>
    <xf numFmtId="177" fontId="7" fillId="0" borderId="33" xfId="0" applyNumberFormat="1" applyFont="1" applyFill="1" applyBorder="1">
      <alignment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left" vertical="center"/>
    </xf>
    <xf numFmtId="0" fontId="7" fillId="0" borderId="10" xfId="0" applyFont="1" applyFill="1" applyBorder="1">
      <alignment vertical="center"/>
    </xf>
    <xf numFmtId="0" fontId="7" fillId="0" borderId="10" xfId="0" applyFont="1" applyBorder="1" applyAlignment="1">
      <alignment horizontal="left" vertical="center"/>
    </xf>
    <xf numFmtId="0" fontId="7" fillId="0" borderId="33" xfId="0" applyFont="1" applyBorder="1" applyAlignment="1">
      <alignment horizontal="right" vertical="center"/>
    </xf>
    <xf numFmtId="0" fontId="0" fillId="0" borderId="16" xfId="0" applyBorder="1">
      <alignment vertical="center"/>
    </xf>
    <xf numFmtId="0" fontId="6" fillId="0" borderId="4" xfId="0" applyFont="1" applyBorder="1" applyAlignment="1">
      <alignment horizontal="center" vertical="center" wrapText="1" shrinkToFit="1"/>
    </xf>
    <xf numFmtId="0" fontId="8" fillId="0" borderId="36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4" fillId="2" borderId="0" xfId="0" applyFont="1" applyFill="1">
      <alignment vertical="center"/>
    </xf>
    <xf numFmtId="0" fontId="5" fillId="0" borderId="9" xfId="0" applyFont="1" applyBorder="1" applyAlignment="1">
      <alignment vertical="center" wrapText="1"/>
    </xf>
    <xf numFmtId="176" fontId="0" fillId="2" borderId="39" xfId="0" applyNumberFormat="1" applyFill="1" applyBorder="1">
      <alignment vertical="center"/>
    </xf>
    <xf numFmtId="178" fontId="0" fillId="2" borderId="39" xfId="0" applyNumberFormat="1" applyFill="1" applyBorder="1">
      <alignment vertical="center"/>
    </xf>
    <xf numFmtId="0" fontId="4" fillId="0" borderId="40" xfId="0" applyFont="1" applyBorder="1" applyAlignment="1">
      <alignment horizontal="right" vertical="center"/>
    </xf>
    <xf numFmtId="0" fontId="4" fillId="0" borderId="40" xfId="0" quotePrefix="1" applyFont="1" applyFill="1" applyBorder="1" applyAlignment="1">
      <alignment horizontal="right" vertical="center"/>
    </xf>
    <xf numFmtId="0" fontId="6" fillId="0" borderId="0" xfId="0" applyFont="1">
      <alignment vertical="center"/>
    </xf>
    <xf numFmtId="0" fontId="0" fillId="0" borderId="19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6" xfId="0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 shrinkToFit="1"/>
    </xf>
    <xf numFmtId="0" fontId="0" fillId="0" borderId="5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6" xfId="0" applyBorder="1" applyAlignment="1">
      <alignment horizontal="left" vertical="center"/>
    </xf>
    <xf numFmtId="0" fontId="0" fillId="0" borderId="31" xfId="0" applyFont="1" applyBorder="1">
      <alignment vertical="center"/>
    </xf>
    <xf numFmtId="0" fontId="0" fillId="0" borderId="18" xfId="0" applyFont="1" applyBorder="1" applyAlignment="1">
      <alignment horizontal="center" vertical="center"/>
    </xf>
    <xf numFmtId="179" fontId="1" fillId="0" borderId="20" xfId="0" applyNumberFormat="1" applyFont="1" applyBorder="1" applyAlignment="1">
      <alignment horizontal="right" vertical="center"/>
    </xf>
    <xf numFmtId="177" fontId="7" fillId="0" borderId="20" xfId="0" applyNumberFormat="1" applyFont="1" applyFill="1" applyBorder="1">
      <alignment vertical="center"/>
    </xf>
    <xf numFmtId="0" fontId="0" fillId="0" borderId="18" xfId="0" applyFont="1" applyBorder="1" applyAlignment="1">
      <alignment horizontal="left" vertical="center"/>
    </xf>
    <xf numFmtId="0" fontId="0" fillId="0" borderId="47" xfId="0" applyFont="1" applyBorder="1" applyAlignment="1">
      <alignment horizontal="center" vertical="center"/>
    </xf>
    <xf numFmtId="0" fontId="0" fillId="0" borderId="47" xfId="0" applyFont="1" applyBorder="1" applyAlignment="1">
      <alignment horizontal="left" vertical="center"/>
    </xf>
    <xf numFmtId="0" fontId="5" fillId="0" borderId="48" xfId="0" applyFont="1" applyBorder="1" applyAlignment="1">
      <alignment horizontal="left" vertical="center"/>
    </xf>
    <xf numFmtId="179" fontId="1" fillId="0" borderId="48" xfId="0" applyNumberFormat="1" applyFont="1" applyBorder="1" applyAlignment="1">
      <alignment horizontal="right" vertical="center"/>
    </xf>
    <xf numFmtId="177" fontId="7" fillId="0" borderId="48" xfId="0" applyNumberFormat="1" applyFont="1" applyFill="1" applyBorder="1">
      <alignment vertical="center"/>
    </xf>
    <xf numFmtId="0" fontId="4" fillId="0" borderId="49" xfId="0" quotePrefix="1" applyFont="1" applyFill="1" applyBorder="1" applyAlignment="1">
      <alignment horizontal="right" vertical="center"/>
    </xf>
    <xf numFmtId="0" fontId="1" fillId="0" borderId="19" xfId="0" applyFont="1" applyBorder="1">
      <alignment vertical="center"/>
    </xf>
    <xf numFmtId="0" fontId="8" fillId="0" borderId="41" xfId="0" applyFont="1" applyBorder="1" applyAlignment="1">
      <alignment horizontal="center" vertical="center"/>
    </xf>
    <xf numFmtId="0" fontId="4" fillId="0" borderId="34" xfId="0" applyFont="1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4" fillId="0" borderId="46" xfId="0" applyFont="1" applyBorder="1">
      <alignment vertical="center"/>
    </xf>
    <xf numFmtId="0" fontId="9" fillId="0" borderId="0" xfId="0" applyFont="1" applyAlignment="1">
      <alignment vertical="center"/>
    </xf>
    <xf numFmtId="0" fontId="0" fillId="0" borderId="4" xfId="0" applyBorder="1" applyAlignment="1">
      <alignment vertical="center" shrinkToFit="1"/>
    </xf>
    <xf numFmtId="0" fontId="0" fillId="0" borderId="52" xfId="0" applyBorder="1" applyAlignment="1">
      <alignment horizontal="center" vertical="center"/>
    </xf>
    <xf numFmtId="0" fontId="6" fillId="0" borderId="52" xfId="0" applyFont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180" fontId="0" fillId="2" borderId="4" xfId="0" applyNumberFormat="1" applyFill="1" applyBorder="1">
      <alignment vertical="center"/>
    </xf>
    <xf numFmtId="180" fontId="0" fillId="2" borderId="1" xfId="0" applyNumberFormat="1" applyFill="1" applyBorder="1">
      <alignment vertical="center"/>
    </xf>
    <xf numFmtId="180" fontId="0" fillId="2" borderId="2" xfId="0" applyNumberFormat="1" applyFill="1" applyBorder="1">
      <alignment vertical="center"/>
    </xf>
    <xf numFmtId="180" fontId="0" fillId="0" borderId="13" xfId="0" applyNumberFormat="1" applyFill="1" applyBorder="1">
      <alignment vertical="center"/>
    </xf>
    <xf numFmtId="0" fontId="0" fillId="0" borderId="0" xfId="0" applyFont="1">
      <alignment vertical="center"/>
    </xf>
    <xf numFmtId="0" fontId="6" fillId="0" borderId="0" xfId="0" applyFont="1" applyAlignment="1">
      <alignment horizontal="center" vertical="center" shrinkToFit="1"/>
    </xf>
    <xf numFmtId="0" fontId="11" fillId="0" borderId="0" xfId="0" applyFont="1" applyBorder="1" applyAlignment="1">
      <alignment horizontal="center" vertical="center"/>
    </xf>
    <xf numFmtId="0" fontId="0" fillId="0" borderId="18" xfId="0" applyBorder="1" applyAlignment="1">
      <alignment horizontal="left" vertical="center" shrinkToFit="1"/>
    </xf>
    <xf numFmtId="0" fontId="0" fillId="0" borderId="20" xfId="0" applyBorder="1" applyAlignment="1">
      <alignment horizontal="left" vertical="center" shrinkToFit="1"/>
    </xf>
    <xf numFmtId="0" fontId="0" fillId="0" borderId="50" xfId="0" applyBorder="1" applyAlignment="1">
      <alignment horizontal="left" vertical="center" shrinkToFit="1"/>
    </xf>
    <xf numFmtId="0" fontId="0" fillId="0" borderId="29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176" fontId="0" fillId="0" borderId="51" xfId="0" applyNumberFormat="1" applyFill="1" applyBorder="1">
      <alignment vertical="center"/>
    </xf>
    <xf numFmtId="176" fontId="0" fillId="0" borderId="36" xfId="0" applyNumberFormat="1" applyFill="1" applyBorder="1">
      <alignment vertical="center"/>
    </xf>
    <xf numFmtId="176" fontId="0" fillId="0" borderId="1" xfId="0" applyNumberFormat="1" applyFill="1" applyBorder="1">
      <alignment vertical="center"/>
    </xf>
    <xf numFmtId="176" fontId="0" fillId="0" borderId="2" xfId="0" applyNumberFormat="1" applyFill="1" applyBorder="1">
      <alignment vertical="center"/>
    </xf>
    <xf numFmtId="0" fontId="6" fillId="0" borderId="13" xfId="0" applyFont="1" applyFill="1" applyBorder="1" applyAlignment="1">
      <alignment vertical="center" wrapText="1"/>
    </xf>
    <xf numFmtId="0" fontId="0" fillId="0" borderId="53" xfId="0" applyBorder="1" applyAlignment="1">
      <alignment horizontal="center" vertical="center" shrinkToFit="1"/>
    </xf>
    <xf numFmtId="0" fontId="0" fillId="0" borderId="54" xfId="0" applyBorder="1" applyAlignment="1">
      <alignment horizontal="center" vertical="center" shrinkToFit="1"/>
    </xf>
    <xf numFmtId="0" fontId="0" fillId="0" borderId="55" xfId="0" applyBorder="1" applyAlignment="1">
      <alignment horizontal="center" vertical="center" shrinkToFit="1"/>
    </xf>
    <xf numFmtId="0" fontId="6" fillId="0" borderId="37" xfId="0" applyFont="1" applyFill="1" applyBorder="1" applyAlignment="1">
      <alignment vertical="center" wrapText="1"/>
    </xf>
    <xf numFmtId="0" fontId="6" fillId="0" borderId="44" xfId="0" applyFont="1" applyFill="1" applyBorder="1" applyAlignment="1">
      <alignment vertical="center" wrapText="1"/>
    </xf>
    <xf numFmtId="176" fontId="0" fillId="0" borderId="24" xfId="0" applyNumberFormat="1" applyFill="1" applyBorder="1">
      <alignment vertical="center"/>
    </xf>
    <xf numFmtId="176" fontId="0" fillId="0" borderId="26" xfId="0" applyNumberFormat="1" applyFill="1" applyBorder="1">
      <alignment vertical="center"/>
    </xf>
    <xf numFmtId="0" fontId="10" fillId="0" borderId="29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vertical="center" wrapText="1"/>
    </xf>
    <xf numFmtId="0" fontId="6" fillId="0" borderId="43" xfId="0" applyFont="1" applyFill="1" applyBorder="1" applyAlignment="1">
      <alignment vertical="center" wrapText="1"/>
    </xf>
    <xf numFmtId="0" fontId="0" fillId="0" borderId="30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176" fontId="0" fillId="0" borderId="45" xfId="0" applyNumberFormat="1" applyFill="1" applyBorder="1">
      <alignment vertical="center"/>
    </xf>
    <xf numFmtId="176" fontId="0" fillId="0" borderId="25" xfId="0" applyNumberFormat="1" applyFill="1" applyBorder="1">
      <alignment vertical="center"/>
    </xf>
    <xf numFmtId="176" fontId="0" fillId="0" borderId="24" xfId="0" applyNumberFormat="1" applyFill="1" applyBorder="1" applyAlignment="1">
      <alignment vertical="center" shrinkToFit="1"/>
    </xf>
    <xf numFmtId="176" fontId="0" fillId="0" borderId="26" xfId="0" applyNumberFormat="1" applyFill="1" applyBorder="1" applyAlignment="1">
      <alignment vertical="center" shrinkToFit="1"/>
    </xf>
    <xf numFmtId="176" fontId="0" fillId="0" borderId="28" xfId="0" applyNumberFormat="1" applyFill="1" applyBorder="1">
      <alignment vertical="center"/>
    </xf>
    <xf numFmtId="176" fontId="0" fillId="0" borderId="23" xfId="0" applyNumberFormat="1" applyFill="1" applyBorder="1">
      <alignment vertical="center"/>
    </xf>
    <xf numFmtId="0" fontId="0" fillId="0" borderId="17" xfId="0" applyFont="1" applyBorder="1" applyAlignment="1">
      <alignment horizontal="left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178" fontId="0" fillId="2" borderId="42" xfId="0" applyNumberFormat="1" applyFill="1" applyBorder="1" applyAlignment="1">
      <alignment horizontal="center" vertical="center"/>
    </xf>
    <xf numFmtId="0" fontId="11" fillId="0" borderId="0" xfId="0" quotePrefix="1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L53"/>
  <sheetViews>
    <sheetView tabSelected="1" view="pageBreakPreview" zoomScale="90" zoomScaleNormal="100" zoomScaleSheetLayoutView="90" workbookViewId="0">
      <selection activeCell="E8" sqref="E8"/>
    </sheetView>
  </sheetViews>
  <sheetFormatPr defaultRowHeight="14.25" x14ac:dyDescent="0.15"/>
  <cols>
    <col min="1" max="1" width="2.625" customWidth="1"/>
    <col min="2" max="2" width="14.625" customWidth="1"/>
    <col min="3" max="3" width="3.5" customWidth="1"/>
    <col min="4" max="4" width="16.625" customWidth="1"/>
    <col min="5" max="5" width="14.375" customWidth="1"/>
    <col min="6" max="6" width="39" customWidth="1"/>
    <col min="7" max="7" width="10.375" customWidth="1"/>
    <col min="8" max="8" width="1.75" customWidth="1"/>
    <col min="9" max="9" width="5.625" customWidth="1"/>
    <col min="10" max="11" width="12.625" customWidth="1"/>
  </cols>
  <sheetData>
    <row r="1" spans="2:10" ht="18" x14ac:dyDescent="0.15">
      <c r="B1" s="88" t="s">
        <v>67</v>
      </c>
      <c r="C1" s="88"/>
      <c r="D1" s="88"/>
      <c r="E1" s="88"/>
      <c r="F1" s="55" t="s">
        <v>20</v>
      </c>
      <c r="G1" s="88"/>
    </row>
    <row r="2" spans="2:10" ht="9" customHeight="1" thickBot="1" x14ac:dyDescent="0.2">
      <c r="B2" s="18"/>
      <c r="C2" s="13"/>
      <c r="D2" s="19"/>
      <c r="E2" s="18"/>
      <c r="F2" s="13"/>
    </row>
    <row r="3" spans="2:10" s="1" customFormat="1" ht="67.5" customHeight="1" thickBot="1" x14ac:dyDescent="0.2">
      <c r="B3" s="14" t="s">
        <v>25</v>
      </c>
      <c r="C3" s="7"/>
      <c r="D3" s="7" t="s">
        <v>19</v>
      </c>
      <c r="E3" s="51" t="s">
        <v>59</v>
      </c>
      <c r="F3" s="105"/>
      <c r="G3" s="106"/>
      <c r="J3" s="63"/>
    </row>
    <row r="4" spans="2:10" ht="23.45" customHeight="1" x14ac:dyDescent="0.15">
      <c r="B4" s="66" t="s">
        <v>59</v>
      </c>
      <c r="C4" s="7" t="s">
        <v>60</v>
      </c>
      <c r="D4" s="89" t="s">
        <v>61</v>
      </c>
      <c r="E4" s="95"/>
      <c r="F4" s="107"/>
      <c r="G4" s="108"/>
    </row>
    <row r="5" spans="2:10" ht="23.45" customHeight="1" x14ac:dyDescent="0.15">
      <c r="B5" s="15"/>
      <c r="C5" s="4" t="s">
        <v>60</v>
      </c>
      <c r="D5" s="2" t="s">
        <v>36</v>
      </c>
      <c r="E5" s="96"/>
      <c r="F5" s="109"/>
      <c r="G5" s="109"/>
    </row>
    <row r="6" spans="2:10" ht="23.45" customHeight="1" x14ac:dyDescent="0.15">
      <c r="B6" s="15"/>
      <c r="C6" s="4" t="s">
        <v>60</v>
      </c>
      <c r="D6" s="2" t="s">
        <v>37</v>
      </c>
      <c r="E6" s="96"/>
      <c r="F6" s="109"/>
      <c r="G6" s="109"/>
    </row>
    <row r="7" spans="2:10" ht="23.45" customHeight="1" x14ac:dyDescent="0.15">
      <c r="B7" s="15"/>
      <c r="C7" s="4" t="s">
        <v>60</v>
      </c>
      <c r="D7" s="2" t="s">
        <v>38</v>
      </c>
      <c r="E7" s="96"/>
      <c r="F7" s="109"/>
      <c r="G7" s="109"/>
      <c r="H7" s="16"/>
    </row>
    <row r="8" spans="2:10" ht="23.45" customHeight="1" thickBot="1" x14ac:dyDescent="0.2">
      <c r="B8" s="15"/>
      <c r="C8" s="92" t="s">
        <v>60</v>
      </c>
      <c r="D8" s="5" t="s">
        <v>39</v>
      </c>
      <c r="E8" s="97"/>
      <c r="F8" s="110"/>
      <c r="G8" s="110"/>
      <c r="H8" s="16"/>
    </row>
    <row r="9" spans="2:10" ht="23.45" customHeight="1" thickBot="1" x14ac:dyDescent="0.2">
      <c r="B9" s="50"/>
      <c r="C9" s="93" t="s">
        <v>62</v>
      </c>
      <c r="D9" s="94" t="s">
        <v>63</v>
      </c>
      <c r="E9" s="98">
        <f>SUM(E4:E8)</f>
        <v>0</v>
      </c>
      <c r="F9" s="111"/>
      <c r="G9" s="111"/>
    </row>
    <row r="10" spans="2:10" s="1" customFormat="1" ht="67.5" customHeight="1" thickBot="1" x14ac:dyDescent="0.2">
      <c r="B10" s="14" t="s">
        <v>25</v>
      </c>
      <c r="C10" s="90"/>
      <c r="D10" s="90" t="s">
        <v>19</v>
      </c>
      <c r="E10" s="91" t="s">
        <v>24</v>
      </c>
      <c r="F10" s="123" t="s">
        <v>40</v>
      </c>
      <c r="G10" s="124"/>
      <c r="J10" s="63"/>
    </row>
    <row r="11" spans="2:10" ht="23.45" customHeight="1" x14ac:dyDescent="0.15">
      <c r="B11" s="66" t="s">
        <v>46</v>
      </c>
      <c r="C11" s="6" t="s">
        <v>1</v>
      </c>
      <c r="D11" s="65" t="s">
        <v>33</v>
      </c>
      <c r="E11" s="10"/>
      <c r="F11" s="125"/>
      <c r="G11" s="126"/>
    </row>
    <row r="12" spans="2:10" ht="23.45" customHeight="1" x14ac:dyDescent="0.15">
      <c r="B12" s="15"/>
      <c r="C12" s="4" t="s">
        <v>2</v>
      </c>
      <c r="D12" s="3" t="s">
        <v>34</v>
      </c>
      <c r="E12" s="11"/>
      <c r="F12" s="127" t="s">
        <v>35</v>
      </c>
      <c r="G12" s="128"/>
    </row>
    <row r="13" spans="2:10" ht="23.45" customHeight="1" x14ac:dyDescent="0.15">
      <c r="B13" s="15"/>
      <c r="C13" s="4" t="s">
        <v>0</v>
      </c>
      <c r="D13" s="2" t="s">
        <v>36</v>
      </c>
      <c r="E13" s="11"/>
      <c r="F13" s="117"/>
      <c r="G13" s="118"/>
    </row>
    <row r="14" spans="2:10" ht="23.45" customHeight="1" x14ac:dyDescent="0.15">
      <c r="B14" s="15"/>
      <c r="C14" s="4" t="s">
        <v>3</v>
      </c>
      <c r="D14" s="2" t="s">
        <v>37</v>
      </c>
      <c r="E14" s="11"/>
      <c r="F14" s="117"/>
      <c r="G14" s="118"/>
    </row>
    <row r="15" spans="2:10" ht="23.45" customHeight="1" x14ac:dyDescent="0.15">
      <c r="B15" s="15"/>
      <c r="C15" s="4" t="s">
        <v>4</v>
      </c>
      <c r="D15" s="2" t="s">
        <v>38</v>
      </c>
      <c r="E15" s="20"/>
      <c r="F15" s="117"/>
      <c r="G15" s="118"/>
      <c r="H15" s="16"/>
    </row>
    <row r="16" spans="2:10" ht="23.45" customHeight="1" x14ac:dyDescent="0.15">
      <c r="B16" s="15"/>
      <c r="C16" s="4" t="s">
        <v>5</v>
      </c>
      <c r="D16" s="22" t="s">
        <v>39</v>
      </c>
      <c r="E16" s="20"/>
      <c r="F16" s="117"/>
      <c r="G16" s="118"/>
      <c r="H16" s="16"/>
    </row>
    <row r="17" spans="2:12" ht="23.45" customHeight="1" thickBot="1" x14ac:dyDescent="0.2">
      <c r="B17" s="56" t="s">
        <v>56</v>
      </c>
      <c r="C17" s="53" t="s">
        <v>26</v>
      </c>
      <c r="D17" s="54" t="s">
        <v>28</v>
      </c>
      <c r="E17" s="57"/>
      <c r="F17" s="115"/>
      <c r="G17" s="116"/>
    </row>
    <row r="18" spans="2:12" ht="23.45" customHeight="1" thickBot="1" x14ac:dyDescent="0.2">
      <c r="B18" s="50"/>
      <c r="C18" s="25" t="s">
        <v>7</v>
      </c>
      <c r="D18" s="23" t="s">
        <v>30</v>
      </c>
      <c r="E18" s="24"/>
      <c r="F18" s="121" t="s">
        <v>6</v>
      </c>
      <c r="G18" s="122"/>
    </row>
    <row r="19" spans="2:12" s="1" customFormat="1" ht="67.5" customHeight="1" thickBot="1" x14ac:dyDescent="0.2">
      <c r="B19" s="14" t="s">
        <v>25</v>
      </c>
      <c r="C19" s="67"/>
      <c r="D19" s="67" t="s">
        <v>19</v>
      </c>
      <c r="E19" s="68" t="s">
        <v>41</v>
      </c>
      <c r="F19" s="119" t="s">
        <v>45</v>
      </c>
      <c r="G19" s="120"/>
      <c r="J19" s="63"/>
    </row>
    <row r="20" spans="2:12" ht="23.45" customHeight="1" x14ac:dyDescent="0.15">
      <c r="B20" s="15" t="s">
        <v>47</v>
      </c>
      <c r="C20" s="8" t="s">
        <v>8</v>
      </c>
      <c r="D20" s="69" t="s">
        <v>42</v>
      </c>
      <c r="E20" s="12"/>
      <c r="F20" s="129"/>
      <c r="G20" s="130"/>
    </row>
    <row r="21" spans="2:12" ht="23.45" customHeight="1" x14ac:dyDescent="0.15">
      <c r="B21" s="15"/>
      <c r="C21" s="4" t="s">
        <v>9</v>
      </c>
      <c r="D21" s="3" t="s">
        <v>43</v>
      </c>
      <c r="E21" s="11"/>
      <c r="F21" s="117"/>
      <c r="G21" s="118"/>
    </row>
    <row r="22" spans="2:12" ht="23.45" customHeight="1" x14ac:dyDescent="0.15">
      <c r="B22" s="15"/>
      <c r="C22" s="4" t="s">
        <v>10</v>
      </c>
      <c r="D22" s="3" t="s">
        <v>44</v>
      </c>
      <c r="E22" s="11"/>
      <c r="F22" s="117"/>
      <c r="G22" s="118"/>
    </row>
    <row r="23" spans="2:12" ht="23.45" customHeight="1" thickBot="1" x14ac:dyDescent="0.2">
      <c r="B23" s="56" t="s">
        <v>57</v>
      </c>
      <c r="C23" s="64" t="s">
        <v>11</v>
      </c>
      <c r="D23" s="54" t="s">
        <v>29</v>
      </c>
      <c r="E23" s="58"/>
      <c r="F23" s="115"/>
      <c r="G23" s="116"/>
    </row>
    <row r="24" spans="2:12" s="1" customFormat="1" ht="67.5" customHeight="1" thickBot="1" x14ac:dyDescent="0.2">
      <c r="B24" s="14" t="s">
        <v>25</v>
      </c>
      <c r="C24" s="67"/>
      <c r="D24" s="67" t="s">
        <v>19</v>
      </c>
      <c r="E24" s="68" t="s">
        <v>49</v>
      </c>
      <c r="F24" s="119" t="s">
        <v>50</v>
      </c>
      <c r="G24" s="120"/>
      <c r="J24" s="63"/>
    </row>
    <row r="25" spans="2:12" ht="23.45" customHeight="1" thickBot="1" x14ac:dyDescent="0.2">
      <c r="B25" s="70" t="s">
        <v>48</v>
      </c>
      <c r="C25" s="25" t="s">
        <v>27</v>
      </c>
      <c r="D25" s="71" t="s">
        <v>51</v>
      </c>
      <c r="E25" s="26"/>
      <c r="F25" s="121" t="s">
        <v>12</v>
      </c>
      <c r="G25" s="122"/>
    </row>
    <row r="26" spans="2:12" ht="18" customHeight="1" thickBot="1" x14ac:dyDescent="0.2">
      <c r="B26" s="132" t="s">
        <v>70</v>
      </c>
      <c r="C26" s="133"/>
      <c r="D26" s="133"/>
      <c r="E26" s="134"/>
      <c r="F26" s="28"/>
      <c r="G26" s="17"/>
      <c r="J26" s="1" t="s">
        <v>71</v>
      </c>
    </row>
    <row r="27" spans="2:12" ht="18" customHeight="1" thickBot="1" x14ac:dyDescent="0.2">
      <c r="G27" s="9"/>
    </row>
    <row r="28" spans="2:12" ht="21" customHeight="1" thickBot="1" x14ac:dyDescent="0.2">
      <c r="B28" s="72" t="s">
        <v>13</v>
      </c>
      <c r="C28" s="30" t="s">
        <v>54</v>
      </c>
      <c r="D28" s="27"/>
      <c r="E28" s="37"/>
      <c r="F28" s="17"/>
      <c r="G28" s="52" t="s">
        <v>14</v>
      </c>
      <c r="J28" s="100" t="s">
        <v>65</v>
      </c>
      <c r="K28" s="100" t="s">
        <v>66</v>
      </c>
    </row>
    <row r="29" spans="2:12" ht="21" customHeight="1" thickTop="1" thickBot="1" x14ac:dyDescent="0.2">
      <c r="B29" s="40" t="s">
        <v>14</v>
      </c>
      <c r="C29" s="112" t="s">
        <v>64</v>
      </c>
      <c r="D29" s="113"/>
      <c r="E29" s="113"/>
      <c r="F29" s="114"/>
      <c r="G29" s="59" t="e">
        <f>IF((E5/E9)&gt;0.5,K29,J29)</f>
        <v>#DIV/0!</v>
      </c>
      <c r="J29" s="101">
        <f>IF(G31&gt;52,(G31-52)/16+3,3)</f>
        <v>3</v>
      </c>
      <c r="K29" s="101">
        <f>IF(G31&gt;36,(G31-36)/16+2,2)</f>
        <v>2</v>
      </c>
      <c r="L29" s="99"/>
    </row>
    <row r="30" spans="2:12" ht="21" customHeight="1" thickTop="1" thickBot="1" x14ac:dyDescent="0.2">
      <c r="B30" s="77" t="s">
        <v>52</v>
      </c>
      <c r="C30" s="78" t="s">
        <v>58</v>
      </c>
      <c r="D30" s="79"/>
      <c r="E30" s="80"/>
      <c r="F30" s="81"/>
      <c r="G30" s="52" t="s">
        <v>53</v>
      </c>
    </row>
    <row r="31" spans="2:12" ht="21" customHeight="1" thickBot="1" x14ac:dyDescent="0.2">
      <c r="B31" s="73"/>
      <c r="C31" s="76"/>
      <c r="D31" s="32"/>
      <c r="E31" s="74"/>
      <c r="F31" s="75"/>
      <c r="G31" s="87">
        <f>E11+ROUNDDOWN(E13/3,1)+ROUNDDOWN(E14/3,1)+E16+ROUNDDOWN(E21/5,1)+ROUNDDOWN(E20/2.5,1)</f>
        <v>0</v>
      </c>
    </row>
    <row r="32" spans="2:12" ht="21" customHeight="1" thickBot="1" x14ac:dyDescent="0.2">
      <c r="B32" s="39" t="s">
        <v>15</v>
      </c>
      <c r="C32" s="30" t="s">
        <v>73</v>
      </c>
      <c r="D32" s="27"/>
      <c r="E32" s="37" t="s">
        <v>21</v>
      </c>
      <c r="F32" s="17"/>
      <c r="G32" s="52" t="s">
        <v>14</v>
      </c>
    </row>
    <row r="33" spans="2:12" ht="21" customHeight="1" thickTop="1" thickBot="1" x14ac:dyDescent="0.2">
      <c r="B33" s="40" t="s">
        <v>14</v>
      </c>
      <c r="C33" s="33"/>
      <c r="D33" s="36"/>
      <c r="E33" s="34"/>
      <c r="F33" s="34"/>
      <c r="G33" s="59">
        <f>ROUNDUP(ROUNDUP(E12/16,0)+ROUNDDOWN(E22/20,1),0)</f>
        <v>0</v>
      </c>
      <c r="J33" s="61"/>
    </row>
    <row r="34" spans="2:12" ht="21" customHeight="1" thickTop="1" thickBot="1" x14ac:dyDescent="0.2">
      <c r="B34" s="39" t="s">
        <v>16</v>
      </c>
      <c r="C34" s="30" t="s">
        <v>55</v>
      </c>
      <c r="D34" s="27"/>
      <c r="E34" s="27"/>
      <c r="F34" s="17"/>
      <c r="G34" s="52" t="s">
        <v>14</v>
      </c>
      <c r="J34" s="61"/>
    </row>
    <row r="35" spans="2:12" ht="21" customHeight="1" thickBot="1" x14ac:dyDescent="0.2">
      <c r="B35" s="40" t="s">
        <v>14</v>
      </c>
      <c r="C35" s="31"/>
      <c r="D35" s="16"/>
      <c r="E35" s="29"/>
      <c r="F35" s="9"/>
      <c r="G35" s="85">
        <f>ROUNDUP(ROUNDDOWN((E11+E12)/70,1)+ROUNDDOWN(E13/150,1)+ROUNDDOWN(E14/150,1)+ROUNDDOWN(E15/70,1)+ROUNDDOWN(E16/70,1)+ROUNDDOWN(E25/75,1),0)</f>
        <v>0</v>
      </c>
    </row>
    <row r="36" spans="2:12" ht="21" customHeight="1" thickBot="1" x14ac:dyDescent="0.2">
      <c r="B36" s="39" t="s">
        <v>17</v>
      </c>
      <c r="C36" s="62" t="s">
        <v>68</v>
      </c>
      <c r="D36" s="86"/>
      <c r="E36" s="47"/>
      <c r="F36" s="17"/>
      <c r="G36" s="84" t="s">
        <v>14</v>
      </c>
      <c r="J36" s="136" t="s">
        <v>72</v>
      </c>
      <c r="K36" s="136" t="s">
        <v>71</v>
      </c>
    </row>
    <row r="37" spans="2:12" ht="21" customHeight="1" thickTop="1" thickBot="1" x14ac:dyDescent="0.2">
      <c r="B37" s="35" t="s">
        <v>14</v>
      </c>
      <c r="C37" s="131" t="s">
        <v>69</v>
      </c>
      <c r="D37" s="16"/>
      <c r="E37" s="41"/>
      <c r="F37" s="9"/>
      <c r="G37" s="82">
        <f>IF(E26=J26,K37,J37)</f>
        <v>0</v>
      </c>
      <c r="J37" s="135">
        <f>ROUNDUP(ROUNDDOWN((E11+E12+E18)/3,1)+ROUNDDOWN(E13/4,1)+ROUNDDOWN(E14/4,1)+ROUNDDOWN(E15/4,1)+ROUNDDOWN(E16/3,1),0)+ROUNDUP(ROUNDDOWN(E23/30,1),0)</f>
        <v>0</v>
      </c>
      <c r="K37" s="135">
        <f>ROUNDUP(ROUNDDOWN((E11+E12+E18)/3,1)+ROUNDDOWN(E13/6,1)+ROUNDDOWN(E14/4,1)+ROUNDDOWN(E15/4,1)+ROUNDDOWN(E16/3,1),0)+ROUNDUP(ROUNDDOWN(E23/30,1),0)</f>
        <v>0</v>
      </c>
      <c r="L37" s="99"/>
    </row>
    <row r="38" spans="2:12" ht="21" customHeight="1" thickBot="1" x14ac:dyDescent="0.2">
      <c r="B38" s="83" t="s">
        <v>18</v>
      </c>
      <c r="C38" s="30" t="s">
        <v>31</v>
      </c>
      <c r="D38" s="27"/>
      <c r="E38" s="48"/>
      <c r="F38" s="17"/>
      <c r="G38" s="52" t="s">
        <v>14</v>
      </c>
    </row>
    <row r="39" spans="2:12" ht="21" customHeight="1" thickTop="1" thickBot="1" x14ac:dyDescent="0.2">
      <c r="B39" s="35" t="s">
        <v>14</v>
      </c>
      <c r="C39" s="102" t="s">
        <v>32</v>
      </c>
      <c r="D39" s="103"/>
      <c r="E39" s="103"/>
      <c r="F39" s="104"/>
      <c r="G39" s="60">
        <f>IF(E26=J26,ROUNDUP(E13/6,0),ROUNDUP(E13/4,0))</f>
        <v>0</v>
      </c>
    </row>
    <row r="40" spans="2:12" ht="21" customHeight="1" thickTop="1" thickBot="1" x14ac:dyDescent="0.2">
      <c r="B40" s="45" t="s">
        <v>22</v>
      </c>
      <c r="C40" s="46" t="s">
        <v>23</v>
      </c>
      <c r="D40" s="43"/>
      <c r="E40" s="49"/>
      <c r="F40" s="44"/>
      <c r="G40" s="60">
        <f>IF(E9&gt;=100,1,0)</f>
        <v>0</v>
      </c>
    </row>
    <row r="41" spans="2:12" ht="3" customHeight="1" x14ac:dyDescent="0.15">
      <c r="H41" s="9"/>
    </row>
    <row r="42" spans="2:12" ht="15" customHeight="1" x14ac:dyDescent="0.15"/>
    <row r="43" spans="2:12" ht="15" customHeight="1" x14ac:dyDescent="0.15">
      <c r="C43" s="21"/>
      <c r="D43" s="9"/>
      <c r="E43" s="42"/>
      <c r="F43" s="42"/>
      <c r="G43" s="9"/>
    </row>
    <row r="44" spans="2:12" ht="15" customHeight="1" x14ac:dyDescent="0.15"/>
    <row r="45" spans="2:12" ht="15" customHeight="1" x14ac:dyDescent="0.15"/>
    <row r="46" spans="2:12" ht="15" customHeight="1" x14ac:dyDescent="0.15"/>
    <row r="47" spans="2:12" ht="15" customHeight="1" x14ac:dyDescent="0.15"/>
    <row r="48" spans="2:12" ht="15" customHeight="1" x14ac:dyDescent="0.15"/>
    <row r="49" spans="2:6" ht="15" customHeight="1" x14ac:dyDescent="0.15"/>
    <row r="50" spans="2:6" ht="15" customHeight="1" x14ac:dyDescent="0.15"/>
    <row r="53" spans="2:6" x14ac:dyDescent="0.15">
      <c r="B53" s="38"/>
      <c r="C53" s="38"/>
      <c r="D53" s="38"/>
      <c r="E53" s="41"/>
      <c r="F53" s="38"/>
    </row>
  </sheetData>
  <mergeCells count="26">
    <mergeCell ref="F22:G22"/>
    <mergeCell ref="F19:G19"/>
    <mergeCell ref="F18:G18"/>
    <mergeCell ref="F20:G20"/>
    <mergeCell ref="B26:D26"/>
    <mergeCell ref="F10:G10"/>
    <mergeCell ref="F16:G16"/>
    <mergeCell ref="F11:G11"/>
    <mergeCell ref="F12:G12"/>
    <mergeCell ref="F21:G21"/>
    <mergeCell ref="C39:F39"/>
    <mergeCell ref="F3:G3"/>
    <mergeCell ref="F4:G4"/>
    <mergeCell ref="F5:G5"/>
    <mergeCell ref="F6:G6"/>
    <mergeCell ref="F7:G7"/>
    <mergeCell ref="F8:G8"/>
    <mergeCell ref="F9:G9"/>
    <mergeCell ref="C29:F29"/>
    <mergeCell ref="F17:G17"/>
    <mergeCell ref="F13:G13"/>
    <mergeCell ref="F14:G14"/>
    <mergeCell ref="F15:G15"/>
    <mergeCell ref="F24:G24"/>
    <mergeCell ref="F23:G23"/>
    <mergeCell ref="F25:G25"/>
  </mergeCells>
  <phoneticPr fontId="2"/>
  <dataValidations count="1">
    <dataValidation type="list" allowBlank="1" showInputMessage="1" showErrorMessage="1" sqref="E26">
      <formula1>$J$26</formula1>
    </dataValidation>
  </dataValidations>
  <pageMargins left="0.78740157480314965" right="0.78740157480314965" top="0.59055118110236227" bottom="0.14000000000000001" header="0.51181102362204722" footer="0.09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従業者標準数算出表（中部版）</vt:lpstr>
      <vt:lpstr>'従業者標準数算出表（中部版）'!Print_Area</vt:lpstr>
    </vt:vector>
  </TitlesOfParts>
  <Company>鳥取県情報政策課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</dc:creator>
  <cp:lastModifiedBy>鳥取県</cp:lastModifiedBy>
  <cp:lastPrinted>2022-08-08T00:20:37Z</cp:lastPrinted>
  <dcterms:created xsi:type="dcterms:W3CDTF">2005-06-06T04:53:50Z</dcterms:created>
  <dcterms:modified xsi:type="dcterms:W3CDTF">2022-08-10T06:14:41Z</dcterms:modified>
</cp:coreProperties>
</file>