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0.241.255.115\soumu\KAG\財政\公営企業関係\220111　公営企業に係る経営比較分析表（令和２年度決算）の分析等について\03　回答（公営企業担当者→財政担当）\病院\"/>
    </mc:Choice>
  </mc:AlternateContent>
  <xr:revisionPtr revIDLastSave="0" documentId="13_ncr:1_{8A0C1725-1F44-4979-9077-3314BCE34876}" xr6:coauthVersionLast="46" xr6:coauthVersionMax="47" xr10:uidLastSave="{00000000-0000-0000-0000-000000000000}"/>
  <workbookProtection workbookAlgorithmName="SHA-512" workbookHashValue="Da8UWdXSs+A1PVkzWhH5jSBxMEhWcz5X48Bano5Gj+70ATN7YvpvE+7u13IuN+jK2NOuKB5g8WI5OGyPpqs4xA==" workbookSaltValue="7mtZjtl/ZzfzzQ9MnZw8Q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AU8" i="4"/>
  <c r="B6" i="4"/>
  <c r="MH78" i="4" l="1"/>
  <c r="IZ32" i="4"/>
  <c r="CS78" i="4"/>
  <c r="BX54" i="4"/>
  <c r="BX32" i="4"/>
  <c r="MN32" i="4"/>
  <c r="HM78" i="4"/>
  <c r="FL54" i="4"/>
  <c r="MN54" i="4"/>
  <c r="IZ54" i="4"/>
  <c r="FL32" i="4"/>
  <c r="C11" i="5"/>
  <c r="D11" i="5"/>
  <c r="E11" i="5"/>
  <c r="B11" i="5"/>
  <c r="FH78" i="4" l="1"/>
  <c r="AE32" i="4"/>
  <c r="KU54" i="4"/>
  <c r="KU32" i="4"/>
  <c r="HG32" i="4"/>
  <c r="DS54" i="4"/>
  <c r="KC78" i="4"/>
  <c r="HG54" i="4"/>
  <c r="DS32" i="4"/>
  <c r="AN78" i="4"/>
  <c r="AE54" i="4"/>
  <c r="JJ78" i="4"/>
  <c r="GR54" i="4"/>
  <c r="DD54" i="4"/>
  <c r="U78" i="4"/>
  <c r="P54" i="4"/>
  <c r="P32" i="4"/>
  <c r="GR32" i="4"/>
  <c r="DD32" i="4"/>
  <c r="KF54" i="4"/>
  <c r="KF32" i="4"/>
  <c r="EO78" i="4"/>
  <c r="GT78" i="4"/>
  <c r="EW54" i="4"/>
  <c r="EW32" i="4"/>
  <c r="BI32" i="4"/>
  <c r="LY54" i="4"/>
  <c r="LY32" i="4"/>
  <c r="BZ78" i="4"/>
  <c r="BI54" i="4"/>
  <c r="LO78" i="4"/>
  <c r="IK54" i="4"/>
  <c r="IK32" i="4"/>
  <c r="BG78" i="4"/>
  <c r="AT32" i="4"/>
  <c r="LJ54" i="4"/>
  <c r="LJ32" i="4"/>
  <c r="KV78" i="4"/>
  <c r="HV54" i="4"/>
  <c r="HV32" i="4"/>
  <c r="GA78" i="4"/>
  <c r="EH54" i="4"/>
  <c r="EH32" i="4"/>
  <c r="AT54" i="4"/>
</calcChain>
</file>

<file path=xl/sharedStrings.xml><?xml version="1.0" encoding="utf-8"?>
<sst xmlns="http://schemas.openxmlformats.org/spreadsheetml/2006/main" count="327" uniqueCount="181">
  <si>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</si>
  <si>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</si>
  <si>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</si>
  <si>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</si>
  <si>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</si>
  <si>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</si>
  <si>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</si>
  <si>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</si>
  <si>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</si>
  <si>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</si>
  <si>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</si>
  <si>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</si>
  <si>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</si>
  <si>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</si>
  <si>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</si>
  <si>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</si>
  <si>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</si>
  <si>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</si>
  <si>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</si>
  <si>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</si>
  <si>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</si>
  <si>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</si>
  <si>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</si>
  <si>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</si>
  <si>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</si>
  <si>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</si>
  <si>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</si>
  <si>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</si>
  <si>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</si>
  <si>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</si>
  <si>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</si>
  <si>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</si>
  <si>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</si>
  <si>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</si>
  <si>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</si>
  <si>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</si>
  <si>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</si>
  <si>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</si>
  <si>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</si>
  <si>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</si>
  <si>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</si>
  <si>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</si>
  <si>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</si>
  <si>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</si>
  <si>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</si>
  <si>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</si>
  <si>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</si>
  <si>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</si>
  <si>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</si>
  <si>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</si>
  <si>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</si>
  <si>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</si>
  <si>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</si>
  <si>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</si>
  <si>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</si>
  <si>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</si>
  <si>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</si>
  <si>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</si>
  <si>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</si>
  <si>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</si>
  <si>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</si>
  <si>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</si>
  <si>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</si>
  <si>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</si>
  <si>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</si>
  <si>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</si>
  <si>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</si>
  <si>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</si>
  <si>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</si>
  <si>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</si>
  <si>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</si>
  <si>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</si>
  <si>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</si>
  <si>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</si>
  <si>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</si>
  <si>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</si>
  <si>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</si>
  <si>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</si>
  <si>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</si>
  <si>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</si>
  <si>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</si>
  <si>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</si>
  <si>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</si>
  <si>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</si>
  <si>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</si>
  <si>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</si>
  <si>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</si>
  <si>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</si>
  <si>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</si>
  <si>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</si>
  <si>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</si>
  <si>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</si>
  <si>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</si>
  <si>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</si>
  <si>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</si>
  <si>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</si>
  <si>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</si>
  <si>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</si>
  <si>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</si>
  <si>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</si>
  <si>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</si>
  <si>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</si>
  <si>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</si>
  <si>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</si>
  <si>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</si>
  <si>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</si>
  <si>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</si>
  <si>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</si>
  <si>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</si>
  <si>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</si>
  <si>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</si>
  <si>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</si>
  <si>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</si>
  <si>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</si>
  <si>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</si>
  <si>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</si>
  <si>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</si>
  <si>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</si>
  <si>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</si>
  <si>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</si>
  <si>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</si>
  <si>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</si>
  <si>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</si>
  <si>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</si>
  <si>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</si>
  <si>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</si>
  <si>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</si>
  <si>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</si>
  <si>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</si>
  <si>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</si>
  <si>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</si>
  <si>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</si>
  <si>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</si>
  <si>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</si>
  <si>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</si>
  <si>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</si>
  <si>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</si>
  <si>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</si>
  <si>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</si>
  <si>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</si>
  <si>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</si>
  <si>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</si>
  <si>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</si>
  <si>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</si>
  <si>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</si>
  <si>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</si>
  <si>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</si>
  <si>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</si>
  <si>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</si>
  <si>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</si>
  <si>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</si>
  <si>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</si>
  <si>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</si>
  <si>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</si>
  <si>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</si>
  <si>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</si>
  <si>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</si>
  <si>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</si>
  <si>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</si>
  <si>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</si>
  <si>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日野病院組合</t>
  </si>
  <si>
    <t>日野病院</t>
  </si>
  <si>
    <t>当然財務</t>
  </si>
  <si>
    <t>病院事業</t>
  </si>
  <si>
    <t>一般病院</t>
  </si>
  <si>
    <t>50床以上～100床未満</t>
  </si>
  <si>
    <t>非設置</t>
  </si>
  <si>
    <t>直営</t>
  </si>
  <si>
    <t>ド 透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</si>
  <si>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</si>
  <si>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</si>
  <si>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</si>
  <si>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</si>
  <si>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</si>
  <si>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</si>
  <si>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</si>
  <si>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</si>
  <si>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経常収支比率をはじめ、経営の健全化・効率化に係る全ての指標において、⑧材料費対医業収益比率を除いて類似病院を上回っている。
特に収益に関する１人１日当りの診療単価や病床利用率について、大きく上回っていることから、入院患者透析・リハビリ・各検査の充実等、プランに掲げた経営効率化に向けた施策が結果として表れてきていると言える。
⑧については、主に整形外科手術における高額材料の使用量の増加により増加した。</t>
    <rPh sb="35" eb="38">
      <t>ザイリョウヒ</t>
    </rPh>
    <rPh sb="38" eb="39">
      <t>タイ</t>
    </rPh>
    <rPh sb="39" eb="41">
      <t>イギョウ</t>
    </rPh>
    <rPh sb="41" eb="45">
      <t>シュウエキヒリツ</t>
    </rPh>
    <rPh sb="46" eb="47">
      <t>ノゾ</t>
    </rPh>
    <rPh sb="170" eb="171">
      <t>オモ</t>
    </rPh>
    <rPh sb="172" eb="176">
      <t>セイケイゲカ</t>
    </rPh>
    <rPh sb="176" eb="178">
      <t>シュジュツ</t>
    </rPh>
    <rPh sb="182" eb="186">
      <t>コウガクザイリョウ</t>
    </rPh>
    <rPh sb="187" eb="189">
      <t>シヨウ</t>
    </rPh>
    <rPh sb="189" eb="190">
      <t>リョウ</t>
    </rPh>
    <rPh sb="191" eb="193">
      <t>ゾウカ</t>
    </rPh>
    <rPh sb="196" eb="198">
      <t>ゾウカ</t>
    </rPh>
    <phoneticPr fontId="5"/>
  </si>
  <si>
    <t>有形固定資産減価償却率が類似病院と比べ下回っているのは、病院建物が平成12年度に建設したもので、比較的新しいからである。ただし、建物に附随する空調設備や消防設備等については、故障等により必要に応じて更新をしている。
また、器械備品について、平成30年度以降、全国平均を下回っているのは、平成30年度に電子カルテシステムを更新したためである。それ以前において減価償却率が類似病院を若干上回っているのは、耐用年数を超えている医療機器が多数あるためであったと考える。これについても、必要に応じて更新をしている状況である。</t>
    <rPh sb="126" eb="128">
      <t>イコウ</t>
    </rPh>
    <phoneticPr fontId="5"/>
  </si>
  <si>
    <t>日野病院が所在するこの地域では、専門性の高い医療はもとより幅広い総合的な医療の提供が求められており、このようなニーズに応えるべく内科・外科・整形外科・眼科・小児科の常設診療科に加え、総合診療科を週４日行うなど、地域住民に対し幅広く総合的な医療を展開している。
一方で、近隣に医療機関が少なく専門的外来が存在しないため、専門外来を開設し幅広く患者の要望に対応することも必要である。小児科や婦人科など経営上不採算となる診療科についても、地域づくりの観点から若い世代に安心して定住してもらうため、今後も診療の継続に努めていくことが必要であると考えている。
入院患者の受け入れについては、地域柄「急性期から慢性期まで」を基本方針とし、加えて、大学病院などの高度急性期病院からの回復期患者を受け入れる役割も担っている。
また、訪問診察や訪問看護などの在宅医療の積極的な推進や、無医地区での診療所の開設、公共交通機関による通院が不便な地区に患者送迎車を運行するなど、「へき地医療拠点病院」の指定病院として、へき地医療を守る役割も担っている。
さらに、地域医療の担い手となる医師を含めた医療従事者を養成することも当院の重要な役割であり使命である。平成26年6月に鳥取大学のサテライトセンター（鳥取大学地域医療総合教育研修センター）が院内に開設されたことにより、より一層、教育研修施設として役割が強くなってきている。
令和2年度には、病院敷地内に発熱外来棟を増設し、感染症対策を強化し、コロナ禍においても地域住民に診療を提供し続けれるよう努めた。</t>
    <rPh sb="78" eb="81">
      <t>ショウニカ</t>
    </rPh>
    <rPh sb="601" eb="603">
      <t>レイワ</t>
    </rPh>
    <rPh sb="604" eb="606">
      <t>ネンド</t>
    </rPh>
    <rPh sb="609" eb="614">
      <t>ビョウインシキチナイ</t>
    </rPh>
    <rPh sb="615" eb="620">
      <t>ハツネツガイライトウ</t>
    </rPh>
    <rPh sb="621" eb="623">
      <t>ゾウセツ</t>
    </rPh>
    <rPh sb="625" eb="630">
      <t>カンセンショウタイサク</t>
    </rPh>
    <rPh sb="631" eb="633">
      <t>キョウカ</t>
    </rPh>
    <rPh sb="638" eb="639">
      <t>カ</t>
    </rPh>
    <rPh sb="649" eb="651">
      <t>シンリョウ</t>
    </rPh>
    <rPh sb="652" eb="654">
      <t>テイキョウ</t>
    </rPh>
    <rPh sb="655" eb="656">
      <t>ツヅ</t>
    </rPh>
    <rPh sb="661" eb="662">
      <t>ツト</t>
    </rPh>
    <phoneticPr fontId="5"/>
  </si>
  <si>
    <t>令和元年度に続き、令和2年度決算は黒字決算となったばかりでなく、経常収支比率をはじめ、経営の健全化・効率化に係る多くの指標において、類似病院を上回っている。
また、平成18年度末に約6億円あった累積欠損金が平成24年度末に剰余金へと転換し、令和2年度末は6億4千万円余りとなっていることから、長期的に安定経営が持続している状況である。</t>
    <rPh sb="0" eb="2">
      <t>レイワ</t>
    </rPh>
    <rPh sb="2" eb="3">
      <t>ガン</t>
    </rPh>
    <rPh sb="56" eb="57">
      <t>オオ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</si>
</sst>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80.900000000000006</c:v>
                </c:pt>
                <c:pt idx="1">
                  <c:v>81.7</c:v>
                </c:pt>
                <c:pt idx="2">
                  <c:v>79.900000000000006</c:v>
                </c:pt>
                <c:pt idx="3">
                  <c:v>82.4</c:v>
                </c:pt>
                <c:pt idx="4">
                  <c:v>82.5</c:v>
                </c:pt>
              </c:numCache>
            </c:numRef>
          </c:val>
          <c:extLst>
            <c:ext xmlns:c16="http://schemas.microsoft.com/office/drawing/2014/chart" uri="{C3380CC4-5D6E-409C-BE32-E72D297353CC}">
              <c16:uniqueId val="{00000000-FC8D-4EF1-B00B-1E01A0551D2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FC8D-4EF1-B00B-1E01A0551D2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9381</c:v>
                </c:pt>
                <c:pt idx="1">
                  <c:v>10106</c:v>
                </c:pt>
                <c:pt idx="2">
                  <c:v>10034</c:v>
                </c:pt>
                <c:pt idx="3">
                  <c:v>10241</c:v>
                </c:pt>
                <c:pt idx="4">
                  <c:v>10364</c:v>
                </c:pt>
              </c:numCache>
            </c:numRef>
          </c:val>
          <c:extLst>
            <c:ext xmlns:c16="http://schemas.microsoft.com/office/drawing/2014/chart" uri="{C3380CC4-5D6E-409C-BE32-E72D297353CC}">
              <c16:uniqueId val="{00000000-A77E-4B26-B7F8-A3BC908C4C4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A77E-4B26-B7F8-A3BC908C4C4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30435</c:v>
                </c:pt>
                <c:pt idx="1">
                  <c:v>31210</c:v>
                </c:pt>
                <c:pt idx="2">
                  <c:v>30433</c:v>
                </c:pt>
                <c:pt idx="3">
                  <c:v>30047</c:v>
                </c:pt>
                <c:pt idx="4">
                  <c:v>31915</c:v>
                </c:pt>
              </c:numCache>
            </c:numRef>
          </c:val>
          <c:extLst>
            <c:ext xmlns:c16="http://schemas.microsoft.com/office/drawing/2014/chart" uri="{C3380CC4-5D6E-409C-BE32-E72D297353CC}">
              <c16:uniqueId val="{00000000-42F4-4C90-9755-A5F98433020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42F4-4C90-9755-A5F98433020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537-48B4-82A9-F51AF32858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B537-48B4-82A9-F51AF32858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90.6</c:v>
                </c:pt>
                <c:pt idx="1">
                  <c:v>93.7</c:v>
                </c:pt>
                <c:pt idx="2">
                  <c:v>88.5</c:v>
                </c:pt>
                <c:pt idx="3">
                  <c:v>87.8</c:v>
                </c:pt>
                <c:pt idx="4">
                  <c:v>86.9</c:v>
                </c:pt>
              </c:numCache>
            </c:numRef>
          </c:val>
          <c:extLst>
            <c:ext xmlns:c16="http://schemas.microsoft.com/office/drawing/2014/chart" uri="{C3380CC4-5D6E-409C-BE32-E72D297353CC}">
              <c16:uniqueId val="{00000000-4E45-4409-B910-86EAAF3A96E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4E45-4409-B910-86EAAF3A96E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105.8</c:v>
                </c:pt>
                <c:pt idx="1">
                  <c:v>107.7</c:v>
                </c:pt>
                <c:pt idx="2">
                  <c:v>103.1</c:v>
                </c:pt>
                <c:pt idx="3">
                  <c:v>103</c:v>
                </c:pt>
                <c:pt idx="4">
                  <c:v>106.4</c:v>
                </c:pt>
              </c:numCache>
            </c:numRef>
          </c:val>
          <c:extLst>
            <c:ext xmlns:c16="http://schemas.microsoft.com/office/drawing/2014/chart" uri="{C3380CC4-5D6E-409C-BE32-E72D297353CC}">
              <c16:uniqueId val="{00000000-5938-4AD3-A326-49FBF13CBB9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5938-4AD3-A326-49FBF13CBB9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50.8</c:v>
                </c:pt>
                <c:pt idx="1">
                  <c:v>52.8</c:v>
                </c:pt>
                <c:pt idx="2">
                  <c:v>51.2</c:v>
                </c:pt>
                <c:pt idx="3">
                  <c:v>53.1</c:v>
                </c:pt>
                <c:pt idx="4">
                  <c:v>54</c:v>
                </c:pt>
              </c:numCache>
            </c:numRef>
          </c:val>
          <c:extLst>
            <c:ext xmlns:c16="http://schemas.microsoft.com/office/drawing/2014/chart" uri="{C3380CC4-5D6E-409C-BE32-E72D297353CC}">
              <c16:uniqueId val="{00000000-B483-4ED6-821E-A81B2BE70F8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B483-4ED6-821E-A81B2BE70F8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71.099999999999994</c:v>
                </c:pt>
                <c:pt idx="1">
                  <c:v>71.900000000000006</c:v>
                </c:pt>
                <c:pt idx="2">
                  <c:v>58.5</c:v>
                </c:pt>
                <c:pt idx="3">
                  <c:v>60.5</c:v>
                </c:pt>
                <c:pt idx="4">
                  <c:v>60.7</c:v>
                </c:pt>
              </c:numCache>
            </c:numRef>
          </c:val>
          <c:extLst>
            <c:ext xmlns:c16="http://schemas.microsoft.com/office/drawing/2014/chart" uri="{C3380CC4-5D6E-409C-BE32-E72D297353CC}">
              <c16:uniqueId val="{00000000-04EB-4EE4-BA14-AF1CA047AB7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04EB-4EE4-BA14-AF1CA047AB7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36854273</c:v>
                </c:pt>
                <c:pt idx="1">
                  <c:v>37078152</c:v>
                </c:pt>
                <c:pt idx="2">
                  <c:v>39027525</c:v>
                </c:pt>
                <c:pt idx="3">
                  <c:v>39185374</c:v>
                </c:pt>
                <c:pt idx="4">
                  <c:v>41011798</c:v>
                </c:pt>
              </c:numCache>
            </c:numRef>
          </c:val>
          <c:extLst>
            <c:ext xmlns:c16="http://schemas.microsoft.com/office/drawing/2014/chart" uri="{C3380CC4-5D6E-409C-BE32-E72D297353CC}">
              <c16:uniqueId val="{00000000-D00E-4E51-8637-281B45F5110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D00E-4E51-8637-281B45F5110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15.6</c:v>
                </c:pt>
                <c:pt idx="1">
                  <c:v>16.600000000000001</c:v>
                </c:pt>
                <c:pt idx="2">
                  <c:v>15.8</c:v>
                </c:pt>
                <c:pt idx="3">
                  <c:v>16</c:v>
                </c:pt>
                <c:pt idx="4">
                  <c:v>17.100000000000001</c:v>
                </c:pt>
              </c:numCache>
            </c:numRef>
          </c:val>
          <c:extLst>
            <c:ext xmlns:c16="http://schemas.microsoft.com/office/drawing/2014/chart" uri="{C3380CC4-5D6E-409C-BE32-E72D297353CC}">
              <c16:uniqueId val="{00000000-D8FD-46FC-8F4D-7086C59F3AE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D8FD-46FC-8F4D-7086C59F3AE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60.2</c:v>
                </c:pt>
                <c:pt idx="1">
                  <c:v>55.8</c:v>
                </c:pt>
                <c:pt idx="2">
                  <c:v>59.8</c:v>
                </c:pt>
                <c:pt idx="3">
                  <c:v>60.2</c:v>
                </c:pt>
                <c:pt idx="4">
                  <c:v>60.9</c:v>
                </c:pt>
              </c:numCache>
            </c:numRef>
          </c:val>
          <c:extLst>
            <c:ext xmlns:c16="http://schemas.microsoft.com/office/drawing/2014/chart" uri="{C3380CC4-5D6E-409C-BE32-E72D297353CC}">
              <c16:uniqueId val="{00000000-0F47-436B-BD55-6CDFC7C7B14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0F47-436B-BD55-6CDFC7C7B14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55"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鳥取県日野病院組合　日野病院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9" t="s">
        <v>1</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1"/>
      <c r="AU7" s="139" t="s">
        <v>2</v>
      </c>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1"/>
      <c r="CN7" s="139" t="s">
        <v>3</v>
      </c>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c r="DW7" s="140"/>
      <c r="DX7" s="140"/>
      <c r="DY7" s="140"/>
      <c r="DZ7" s="140"/>
      <c r="EA7" s="140"/>
      <c r="EB7" s="140"/>
      <c r="EC7" s="140"/>
      <c r="ED7" s="140"/>
      <c r="EE7" s="140"/>
      <c r="EF7" s="141"/>
      <c r="EG7" s="139" t="s">
        <v>4</v>
      </c>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40"/>
      <c r="FK7" s="140"/>
      <c r="FL7" s="140"/>
      <c r="FM7" s="140"/>
      <c r="FN7" s="140"/>
      <c r="FO7" s="140"/>
      <c r="FP7" s="140"/>
      <c r="FQ7" s="140"/>
      <c r="FR7" s="140"/>
      <c r="FS7" s="140"/>
      <c r="FT7" s="140"/>
      <c r="FU7" s="140"/>
      <c r="FV7" s="140"/>
      <c r="FW7" s="140"/>
      <c r="FX7" s="140"/>
      <c r="FY7" s="141"/>
      <c r="FZ7" s="139" t="s">
        <v>5</v>
      </c>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140"/>
      <c r="GZ7" s="140"/>
      <c r="HA7" s="140"/>
      <c r="HB7" s="140"/>
      <c r="HC7" s="140"/>
      <c r="HD7" s="140"/>
      <c r="HE7" s="140"/>
      <c r="HF7" s="140"/>
      <c r="HG7" s="140"/>
      <c r="HH7" s="140"/>
      <c r="HI7" s="140"/>
      <c r="HJ7" s="140"/>
      <c r="HK7" s="140"/>
      <c r="HL7" s="140"/>
      <c r="HM7" s="140"/>
      <c r="HN7" s="140"/>
      <c r="HO7" s="140"/>
      <c r="HP7" s="140"/>
      <c r="HQ7" s="140"/>
      <c r="HR7" s="141"/>
      <c r="ID7" s="139" t="s">
        <v>6</v>
      </c>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c r="JR7" s="140"/>
      <c r="JS7" s="140"/>
      <c r="JT7" s="140"/>
      <c r="JU7" s="140"/>
      <c r="JV7" s="141"/>
      <c r="JW7" s="139" t="s">
        <v>7</v>
      </c>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c r="LK7" s="140"/>
      <c r="LL7" s="140"/>
      <c r="LM7" s="140"/>
      <c r="LN7" s="140"/>
      <c r="LO7" s="141"/>
      <c r="LP7" s="139" t="s">
        <v>8</v>
      </c>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140"/>
      <c r="ND7" s="140"/>
      <c r="NE7" s="140"/>
      <c r="NF7" s="140"/>
      <c r="NG7" s="140"/>
      <c r="NH7" s="141"/>
      <c r="NI7" s="3"/>
      <c r="NJ7" s="6" t="s">
        <v>9</v>
      </c>
      <c r="NK7" s="7"/>
      <c r="NL7" s="7"/>
      <c r="NM7" s="7"/>
      <c r="NN7" s="7"/>
      <c r="NO7" s="7"/>
      <c r="NP7" s="7"/>
      <c r="NQ7" s="7"/>
      <c r="NR7" s="7"/>
      <c r="NS7" s="7"/>
      <c r="NT7" s="7"/>
      <c r="NU7" s="7"/>
      <c r="NV7" s="7"/>
      <c r="NW7" s="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50床以上～100床未満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99</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44" t="s">
        <v>10</v>
      </c>
      <c r="NK8" s="145"/>
      <c r="NL8" s="9" t="s">
        <v>11</v>
      </c>
      <c r="NM8" s="10"/>
      <c r="NN8" s="10"/>
      <c r="NO8" s="10"/>
      <c r="NP8" s="10"/>
      <c r="NQ8" s="10"/>
      <c r="NR8" s="10"/>
      <c r="NS8" s="10"/>
      <c r="NT8" s="10"/>
      <c r="NU8" s="10"/>
      <c r="NV8" s="10"/>
      <c r="NW8" s="11"/>
      <c r="NX8" s="3"/>
    </row>
    <row r="9" spans="1:388" ht="18.75" customHeight="1">
      <c r="A9" s="2"/>
      <c r="B9" s="139" t="s">
        <v>12</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1"/>
      <c r="AU9" s="139" t="s">
        <v>13</v>
      </c>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1"/>
      <c r="CN9" s="139" t="s">
        <v>14</v>
      </c>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1"/>
      <c r="EG9" s="139" t="s">
        <v>15</v>
      </c>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140"/>
      <c r="FK9" s="140"/>
      <c r="FL9" s="140"/>
      <c r="FM9" s="140"/>
      <c r="FN9" s="140"/>
      <c r="FO9" s="140"/>
      <c r="FP9" s="140"/>
      <c r="FQ9" s="140"/>
      <c r="FR9" s="140"/>
      <c r="FS9" s="140"/>
      <c r="FT9" s="140"/>
      <c r="FU9" s="140"/>
      <c r="FV9" s="140"/>
      <c r="FW9" s="140"/>
      <c r="FX9" s="140"/>
      <c r="FY9" s="141"/>
      <c r="FZ9" s="139" t="s">
        <v>16</v>
      </c>
      <c r="GA9" s="140"/>
      <c r="GB9" s="140"/>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c r="HC9" s="140"/>
      <c r="HD9" s="140"/>
      <c r="HE9" s="140"/>
      <c r="HF9" s="140"/>
      <c r="HG9" s="140"/>
      <c r="HH9" s="140"/>
      <c r="HI9" s="140"/>
      <c r="HJ9" s="140"/>
      <c r="HK9" s="140"/>
      <c r="HL9" s="140"/>
      <c r="HM9" s="140"/>
      <c r="HN9" s="140"/>
      <c r="HO9" s="140"/>
      <c r="HP9" s="140"/>
      <c r="HQ9" s="140"/>
      <c r="HR9" s="141"/>
      <c r="ID9" s="139" t="s">
        <v>17</v>
      </c>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c r="JR9" s="140"/>
      <c r="JS9" s="140"/>
      <c r="JT9" s="140"/>
      <c r="JU9" s="140"/>
      <c r="JV9" s="141"/>
      <c r="JW9" s="139" t="s">
        <v>18</v>
      </c>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c r="LK9" s="140"/>
      <c r="LL9" s="140"/>
      <c r="LM9" s="140"/>
      <c r="LN9" s="140"/>
      <c r="LO9" s="141"/>
      <c r="LP9" s="139" t="s">
        <v>19</v>
      </c>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140"/>
      <c r="ND9" s="140"/>
      <c r="NE9" s="140"/>
      <c r="NF9" s="140"/>
      <c r="NG9" s="140"/>
      <c r="NH9" s="141"/>
      <c r="NI9" s="3"/>
      <c r="NJ9" s="146" t="s">
        <v>20</v>
      </c>
      <c r="NK9" s="147"/>
      <c r="NL9" s="12" t="s">
        <v>21</v>
      </c>
      <c r="NM9" s="13"/>
      <c r="NN9" s="13"/>
      <c r="NO9" s="13"/>
      <c r="NP9" s="13"/>
      <c r="NQ9" s="13"/>
      <c r="NR9" s="13"/>
      <c r="NS9" s="13"/>
      <c r="NT9" s="13"/>
      <c r="NU9" s="14"/>
      <c r="NV9" s="14"/>
      <c r="NW9" s="15"/>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20</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へ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99</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2" t="s">
        <v>22</v>
      </c>
      <c r="NK10" s="143"/>
      <c r="NL10" s="16" t="s">
        <v>23</v>
      </c>
      <c r="NM10" s="17"/>
      <c r="NN10" s="17"/>
      <c r="NO10" s="17"/>
      <c r="NP10" s="17"/>
      <c r="NQ10" s="17"/>
      <c r="NR10" s="17"/>
      <c r="NS10" s="17"/>
      <c r="NT10" s="17"/>
      <c r="NU10" s="17"/>
      <c r="NV10" s="17"/>
      <c r="NW10" s="18"/>
      <c r="NX10" s="3"/>
    </row>
    <row r="11" spans="1:388" ht="18.75" customHeight="1">
      <c r="A11" s="2"/>
      <c r="B11" s="139" t="s">
        <v>24</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1"/>
      <c r="AU11" s="139" t="s">
        <v>25</v>
      </c>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1"/>
      <c r="CN11" s="139" t="s">
        <v>26</v>
      </c>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1"/>
      <c r="EG11" s="139" t="s">
        <v>27</v>
      </c>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1"/>
      <c r="FZ11" s="139" t="s">
        <v>28</v>
      </c>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c r="HJ11" s="140"/>
      <c r="HK11" s="140"/>
      <c r="HL11" s="140"/>
      <c r="HM11" s="140"/>
      <c r="HN11" s="140"/>
      <c r="HO11" s="140"/>
      <c r="HP11" s="140"/>
      <c r="HQ11" s="140"/>
      <c r="HR11" s="141"/>
      <c r="ID11" s="139" t="s">
        <v>29</v>
      </c>
      <c r="IE11" s="140"/>
      <c r="IF11" s="140"/>
      <c r="IG11" s="140"/>
      <c r="IH11" s="140"/>
      <c r="II11" s="140"/>
      <c r="IJ11" s="140"/>
      <c r="IK11" s="140"/>
      <c r="IL11" s="140"/>
      <c r="IM11" s="140"/>
      <c r="IN11" s="140"/>
      <c r="IO11" s="140"/>
      <c r="IP11" s="140"/>
      <c r="IQ11" s="140"/>
      <c r="IR11" s="140"/>
      <c r="IS11" s="140"/>
      <c r="IT11" s="140"/>
      <c r="IU11" s="140"/>
      <c r="IV11" s="140"/>
      <c r="IW11" s="140"/>
      <c r="IX11" s="140"/>
      <c r="IY11" s="140"/>
      <c r="IZ11" s="140"/>
      <c r="JA11" s="140"/>
      <c r="JB11" s="140"/>
      <c r="JC11" s="140"/>
      <c r="JD11" s="140"/>
      <c r="JE11" s="140"/>
      <c r="JF11" s="140"/>
      <c r="JG11" s="140"/>
      <c r="JH11" s="140"/>
      <c r="JI11" s="140"/>
      <c r="JJ11" s="140"/>
      <c r="JK11" s="140"/>
      <c r="JL11" s="140"/>
      <c r="JM11" s="140"/>
      <c r="JN11" s="140"/>
      <c r="JO11" s="140"/>
      <c r="JP11" s="140"/>
      <c r="JQ11" s="140"/>
      <c r="JR11" s="140"/>
      <c r="JS11" s="140"/>
      <c r="JT11" s="140"/>
      <c r="JU11" s="140"/>
      <c r="JV11" s="141"/>
      <c r="JW11" s="139" t="s">
        <v>30</v>
      </c>
      <c r="JX11" s="140"/>
      <c r="JY11" s="140"/>
      <c r="JZ11" s="140"/>
      <c r="KA11" s="140"/>
      <c r="KB11" s="140"/>
      <c r="KC11" s="140"/>
      <c r="KD11" s="140"/>
      <c r="KE11" s="140"/>
      <c r="KF11" s="140"/>
      <c r="KG11" s="140"/>
      <c r="KH11" s="140"/>
      <c r="KI11" s="140"/>
      <c r="KJ11" s="140"/>
      <c r="KK11" s="140"/>
      <c r="KL11" s="140"/>
      <c r="KM11" s="140"/>
      <c r="KN11" s="140"/>
      <c r="KO11" s="140"/>
      <c r="KP11" s="140"/>
      <c r="KQ11" s="140"/>
      <c r="KR11" s="140"/>
      <c r="KS11" s="140"/>
      <c r="KT11" s="140"/>
      <c r="KU11" s="140"/>
      <c r="KV11" s="140"/>
      <c r="KW11" s="140"/>
      <c r="KX11" s="140"/>
      <c r="KY11" s="140"/>
      <c r="KZ11" s="140"/>
      <c r="LA11" s="140"/>
      <c r="LB11" s="140"/>
      <c r="LC11" s="140"/>
      <c r="LD11" s="140"/>
      <c r="LE11" s="140"/>
      <c r="LF11" s="140"/>
      <c r="LG11" s="140"/>
      <c r="LH11" s="140"/>
      <c r="LI11" s="140"/>
      <c r="LJ11" s="140"/>
      <c r="LK11" s="140"/>
      <c r="LL11" s="140"/>
      <c r="LM11" s="140"/>
      <c r="LN11" s="140"/>
      <c r="LO11" s="141"/>
      <c r="LP11" s="139" t="s">
        <v>31</v>
      </c>
      <c r="LQ11" s="140"/>
      <c r="LR11" s="140"/>
      <c r="LS11" s="140"/>
      <c r="LT11" s="140"/>
      <c r="LU11" s="140"/>
      <c r="LV11" s="140"/>
      <c r="LW11" s="140"/>
      <c r="LX11" s="140"/>
      <c r="LY11" s="140"/>
      <c r="LZ11" s="140"/>
      <c r="MA11" s="140"/>
      <c r="MB11" s="140"/>
      <c r="MC11" s="140"/>
      <c r="MD11" s="140"/>
      <c r="ME11" s="140"/>
      <c r="MF11" s="140"/>
      <c r="MG11" s="140"/>
      <c r="MH11" s="140"/>
      <c r="MI11" s="140"/>
      <c r="MJ11" s="140"/>
      <c r="MK11" s="140"/>
      <c r="ML11" s="140"/>
      <c r="MM11" s="140"/>
      <c r="MN11" s="140"/>
      <c r="MO11" s="140"/>
      <c r="MP11" s="140"/>
      <c r="MQ11" s="140"/>
      <c r="MR11" s="140"/>
      <c r="MS11" s="140"/>
      <c r="MT11" s="140"/>
      <c r="MU11" s="140"/>
      <c r="MV11" s="140"/>
      <c r="MW11" s="140"/>
      <c r="MX11" s="140"/>
      <c r="MY11" s="140"/>
      <c r="MZ11" s="140"/>
      <c r="NA11" s="140"/>
      <c r="NB11" s="140"/>
      <c r="NC11" s="140"/>
      <c r="ND11" s="140"/>
      <c r="NE11" s="140"/>
      <c r="NF11" s="140"/>
      <c r="NG11" s="140"/>
      <c r="NH11" s="141"/>
      <c r="NI11" s="19"/>
      <c r="NJ11" s="3"/>
      <c r="NK11" s="3"/>
      <c r="NL11" s="3"/>
      <c r="NM11" s="3"/>
      <c r="NN11" s="3"/>
      <c r="NO11" s="3"/>
      <c r="NP11" s="3"/>
      <c r="NQ11" s="3"/>
      <c r="NR11" s="3"/>
      <c r="NS11" s="3"/>
      <c r="NT11" s="3"/>
      <c r="NU11" s="3"/>
      <c r="NV11" s="3"/>
      <c r="NW11" s="3"/>
      <c r="NX11" s="3"/>
    </row>
    <row r="12" spans="1:388" ht="18.75" customHeight="1">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8247</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第１種該当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99</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99</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19"/>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19"/>
      <c r="NJ13" s="20"/>
      <c r="NK13" s="20"/>
      <c r="NL13" s="20"/>
      <c r="NM13" s="20"/>
      <c r="NN13" s="20"/>
      <c r="NO13" s="20"/>
      <c r="NP13" s="20"/>
      <c r="NQ13" s="20"/>
      <c r="NR13" s="20"/>
      <c r="NS13" s="20"/>
      <c r="NT13" s="20"/>
      <c r="NU13" s="20"/>
      <c r="NV13" s="20"/>
      <c r="NW13" s="20"/>
      <c r="NX13" s="20"/>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19"/>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9"/>
      <c r="NK15" s="129"/>
      <c r="NL15" s="129"/>
      <c r="NM15" s="129"/>
      <c r="NN15" s="129"/>
      <c r="NO15" s="129"/>
      <c r="NP15" s="129"/>
      <c r="NQ15" s="129"/>
      <c r="NR15" s="129"/>
      <c r="NS15" s="129"/>
      <c r="NT15" s="129"/>
      <c r="NU15" s="129"/>
      <c r="NV15" s="129"/>
      <c r="NW15" s="129"/>
      <c r="NX15" s="129"/>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3"/>
      <c r="NK17" s="134"/>
      <c r="NL17" s="134"/>
      <c r="NM17" s="134"/>
      <c r="NN17" s="135"/>
      <c r="NO17" s="133"/>
      <c r="NP17" s="134"/>
      <c r="NQ17" s="134"/>
      <c r="NR17" s="134"/>
      <c r="NS17" s="135"/>
      <c r="NT17" s="133"/>
      <c r="NU17" s="134"/>
      <c r="NV17" s="134"/>
      <c r="NW17" s="134"/>
      <c r="NX17" s="135"/>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1" t="s">
        <v>39</v>
      </c>
      <c r="NK18" s="122"/>
      <c r="NL18" s="122"/>
      <c r="NM18" s="117" t="s">
        <v>40</v>
      </c>
      <c r="NN18" s="118"/>
      <c r="NO18" s="121" t="s">
        <v>39</v>
      </c>
      <c r="NP18" s="122"/>
      <c r="NQ18" s="122"/>
      <c r="NR18" s="117" t="s">
        <v>40</v>
      </c>
      <c r="NS18" s="118"/>
      <c r="NT18" s="121" t="s">
        <v>39</v>
      </c>
      <c r="NU18" s="122"/>
      <c r="NV18" s="122"/>
      <c r="NW18" s="117" t="s">
        <v>40</v>
      </c>
      <c r="NX18" s="118"/>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3"/>
      <c r="NK19" s="124"/>
      <c r="NL19" s="124"/>
      <c r="NM19" s="119"/>
      <c r="NN19" s="120"/>
      <c r="NO19" s="123"/>
      <c r="NP19" s="124"/>
      <c r="NQ19" s="124"/>
      <c r="NR19" s="119"/>
      <c r="NS19" s="120"/>
      <c r="NT19" s="123"/>
      <c r="NU19" s="124"/>
      <c r="NV19" s="124"/>
      <c r="NW19" s="119"/>
      <c r="NX19" s="120"/>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8" t="s">
        <v>179</v>
      </c>
      <c r="NK22" s="159"/>
      <c r="NL22" s="159"/>
      <c r="NM22" s="159"/>
      <c r="NN22" s="159"/>
      <c r="NO22" s="159"/>
      <c r="NP22" s="159"/>
      <c r="NQ22" s="159"/>
      <c r="NR22" s="159"/>
      <c r="NS22" s="159"/>
      <c r="NT22" s="159"/>
      <c r="NU22" s="159"/>
      <c r="NV22" s="159"/>
      <c r="NW22" s="159"/>
      <c r="NX22" s="160"/>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1"/>
      <c r="NK23" s="162"/>
      <c r="NL23" s="162"/>
      <c r="NM23" s="162"/>
      <c r="NN23" s="162"/>
      <c r="NO23" s="162"/>
      <c r="NP23" s="162"/>
      <c r="NQ23" s="162"/>
      <c r="NR23" s="162"/>
      <c r="NS23" s="162"/>
      <c r="NT23" s="162"/>
      <c r="NU23" s="162"/>
      <c r="NV23" s="162"/>
      <c r="NW23" s="162"/>
      <c r="NX23" s="16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1"/>
      <c r="NK24" s="162"/>
      <c r="NL24" s="162"/>
      <c r="NM24" s="162"/>
      <c r="NN24" s="162"/>
      <c r="NO24" s="162"/>
      <c r="NP24" s="162"/>
      <c r="NQ24" s="162"/>
      <c r="NR24" s="162"/>
      <c r="NS24" s="162"/>
      <c r="NT24" s="162"/>
      <c r="NU24" s="162"/>
      <c r="NV24" s="162"/>
      <c r="NW24" s="162"/>
      <c r="NX24" s="16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1"/>
      <c r="NK25" s="162"/>
      <c r="NL25" s="162"/>
      <c r="NM25" s="162"/>
      <c r="NN25" s="162"/>
      <c r="NO25" s="162"/>
      <c r="NP25" s="162"/>
      <c r="NQ25" s="162"/>
      <c r="NR25" s="162"/>
      <c r="NS25" s="162"/>
      <c r="NT25" s="162"/>
      <c r="NU25" s="162"/>
      <c r="NV25" s="162"/>
      <c r="NW25" s="162"/>
      <c r="NX25" s="16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1"/>
      <c r="NK26" s="162"/>
      <c r="NL26" s="162"/>
      <c r="NM26" s="162"/>
      <c r="NN26" s="162"/>
      <c r="NO26" s="162"/>
      <c r="NP26" s="162"/>
      <c r="NQ26" s="162"/>
      <c r="NR26" s="162"/>
      <c r="NS26" s="162"/>
      <c r="NT26" s="162"/>
      <c r="NU26" s="162"/>
      <c r="NV26" s="162"/>
      <c r="NW26" s="162"/>
      <c r="NX26" s="16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1"/>
      <c r="NK27" s="162"/>
      <c r="NL27" s="162"/>
      <c r="NM27" s="162"/>
      <c r="NN27" s="162"/>
      <c r="NO27" s="162"/>
      <c r="NP27" s="162"/>
      <c r="NQ27" s="162"/>
      <c r="NR27" s="162"/>
      <c r="NS27" s="162"/>
      <c r="NT27" s="162"/>
      <c r="NU27" s="162"/>
      <c r="NV27" s="162"/>
      <c r="NW27" s="162"/>
      <c r="NX27" s="16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1"/>
      <c r="NK28" s="162"/>
      <c r="NL28" s="162"/>
      <c r="NM28" s="162"/>
      <c r="NN28" s="162"/>
      <c r="NO28" s="162"/>
      <c r="NP28" s="162"/>
      <c r="NQ28" s="162"/>
      <c r="NR28" s="162"/>
      <c r="NS28" s="162"/>
      <c r="NT28" s="162"/>
      <c r="NU28" s="162"/>
      <c r="NV28" s="162"/>
      <c r="NW28" s="162"/>
      <c r="NX28" s="16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1"/>
      <c r="NK29" s="162"/>
      <c r="NL29" s="162"/>
      <c r="NM29" s="162"/>
      <c r="NN29" s="162"/>
      <c r="NO29" s="162"/>
      <c r="NP29" s="162"/>
      <c r="NQ29" s="162"/>
      <c r="NR29" s="162"/>
      <c r="NS29" s="162"/>
      <c r="NT29" s="162"/>
      <c r="NU29" s="162"/>
      <c r="NV29" s="162"/>
      <c r="NW29" s="162"/>
      <c r="NX29" s="16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1"/>
      <c r="NK30" s="162"/>
      <c r="NL30" s="162"/>
      <c r="NM30" s="162"/>
      <c r="NN30" s="162"/>
      <c r="NO30" s="162"/>
      <c r="NP30" s="162"/>
      <c r="NQ30" s="162"/>
      <c r="NR30" s="162"/>
      <c r="NS30" s="162"/>
      <c r="NT30" s="162"/>
      <c r="NU30" s="162"/>
      <c r="NV30" s="162"/>
      <c r="NW30" s="162"/>
      <c r="NX30" s="16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1"/>
      <c r="NK31" s="162"/>
      <c r="NL31" s="162"/>
      <c r="NM31" s="162"/>
      <c r="NN31" s="162"/>
      <c r="NO31" s="162"/>
      <c r="NP31" s="162"/>
      <c r="NQ31" s="162"/>
      <c r="NR31" s="162"/>
      <c r="NS31" s="162"/>
      <c r="NT31" s="162"/>
      <c r="NU31" s="162"/>
      <c r="NV31" s="162"/>
      <c r="NW31" s="162"/>
      <c r="NX31" s="16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61"/>
      <c r="NK32" s="162"/>
      <c r="NL32" s="162"/>
      <c r="NM32" s="162"/>
      <c r="NN32" s="162"/>
      <c r="NO32" s="162"/>
      <c r="NP32" s="162"/>
      <c r="NQ32" s="162"/>
      <c r="NR32" s="162"/>
      <c r="NS32" s="162"/>
      <c r="NT32" s="162"/>
      <c r="NU32" s="162"/>
      <c r="NV32" s="162"/>
      <c r="NW32" s="162"/>
      <c r="NX32" s="163"/>
      <c r="OC32" s="28" t="s">
        <v>56</v>
      </c>
    </row>
    <row r="33" spans="1:393" ht="13.5" customHeight="1">
      <c r="A33" s="2"/>
      <c r="B33" s="25"/>
      <c r="D33" s="5"/>
      <c r="E33" s="5"/>
      <c r="F33" s="5"/>
      <c r="G33" s="102" t="s">
        <v>57</v>
      </c>
      <c r="H33" s="102"/>
      <c r="I33" s="102"/>
      <c r="J33" s="102"/>
      <c r="K33" s="102"/>
      <c r="L33" s="102"/>
      <c r="M33" s="102"/>
      <c r="N33" s="102"/>
      <c r="O33" s="102"/>
      <c r="P33" s="85">
        <f>データ!AI7</f>
        <v>105.8</v>
      </c>
      <c r="Q33" s="86"/>
      <c r="R33" s="86"/>
      <c r="S33" s="86"/>
      <c r="T33" s="86"/>
      <c r="U33" s="86"/>
      <c r="V33" s="86"/>
      <c r="W33" s="86"/>
      <c r="X33" s="86"/>
      <c r="Y33" s="86"/>
      <c r="Z33" s="86"/>
      <c r="AA33" s="86"/>
      <c r="AB33" s="86"/>
      <c r="AC33" s="86"/>
      <c r="AD33" s="87"/>
      <c r="AE33" s="85">
        <f>データ!AJ7</f>
        <v>107.7</v>
      </c>
      <c r="AF33" s="86"/>
      <c r="AG33" s="86"/>
      <c r="AH33" s="86"/>
      <c r="AI33" s="86"/>
      <c r="AJ33" s="86"/>
      <c r="AK33" s="86"/>
      <c r="AL33" s="86"/>
      <c r="AM33" s="86"/>
      <c r="AN33" s="86"/>
      <c r="AO33" s="86"/>
      <c r="AP33" s="86"/>
      <c r="AQ33" s="86"/>
      <c r="AR33" s="86"/>
      <c r="AS33" s="87"/>
      <c r="AT33" s="85">
        <f>データ!AK7</f>
        <v>103.1</v>
      </c>
      <c r="AU33" s="86"/>
      <c r="AV33" s="86"/>
      <c r="AW33" s="86"/>
      <c r="AX33" s="86"/>
      <c r="AY33" s="86"/>
      <c r="AZ33" s="86"/>
      <c r="BA33" s="86"/>
      <c r="BB33" s="86"/>
      <c r="BC33" s="86"/>
      <c r="BD33" s="86"/>
      <c r="BE33" s="86"/>
      <c r="BF33" s="86"/>
      <c r="BG33" s="86"/>
      <c r="BH33" s="87"/>
      <c r="BI33" s="85">
        <f>データ!AL7</f>
        <v>103</v>
      </c>
      <c r="BJ33" s="86"/>
      <c r="BK33" s="86"/>
      <c r="BL33" s="86"/>
      <c r="BM33" s="86"/>
      <c r="BN33" s="86"/>
      <c r="BO33" s="86"/>
      <c r="BP33" s="86"/>
      <c r="BQ33" s="86"/>
      <c r="BR33" s="86"/>
      <c r="BS33" s="86"/>
      <c r="BT33" s="86"/>
      <c r="BU33" s="86"/>
      <c r="BV33" s="86"/>
      <c r="BW33" s="87"/>
      <c r="BX33" s="85">
        <f>データ!AM7</f>
        <v>106.4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90.6</v>
      </c>
      <c r="DE33" s="86"/>
      <c r="DF33" s="86"/>
      <c r="DG33" s="86"/>
      <c r="DH33" s="86"/>
      <c r="DI33" s="86"/>
      <c r="DJ33" s="86"/>
      <c r="DK33" s="86"/>
      <c r="DL33" s="86"/>
      <c r="DM33" s="86"/>
      <c r="DN33" s="86"/>
      <c r="DO33" s="86"/>
      <c r="DP33" s="86"/>
      <c r="DQ33" s="86"/>
      <c r="DR33" s="87"/>
      <c r="DS33" s="85">
        <f>データ!AU7</f>
        <v>93.7</v>
      </c>
      <c r="DT33" s="86"/>
      <c r="DU33" s="86"/>
      <c r="DV33" s="86"/>
      <c r="DW33" s="86"/>
      <c r="DX33" s="86"/>
      <c r="DY33" s="86"/>
      <c r="DZ33" s="86"/>
      <c r="EA33" s="86"/>
      <c r="EB33" s="86"/>
      <c r="EC33" s="86"/>
      <c r="ED33" s="86"/>
      <c r="EE33" s="86"/>
      <c r="EF33" s="86"/>
      <c r="EG33" s="87"/>
      <c r="EH33" s="85">
        <f>データ!AV7</f>
        <v>88.5</v>
      </c>
      <c r="EI33" s="86"/>
      <c r="EJ33" s="86"/>
      <c r="EK33" s="86"/>
      <c r="EL33" s="86"/>
      <c r="EM33" s="86"/>
      <c r="EN33" s="86"/>
      <c r="EO33" s="86"/>
      <c r="EP33" s="86"/>
      <c r="EQ33" s="86"/>
      <c r="ER33" s="86"/>
      <c r="ES33" s="86"/>
      <c r="ET33" s="86"/>
      <c r="EU33" s="86"/>
      <c r="EV33" s="87"/>
      <c r="EW33" s="85">
        <f>データ!AW7</f>
        <v>87.8</v>
      </c>
      <c r="EX33" s="86"/>
      <c r="EY33" s="86"/>
      <c r="EZ33" s="86"/>
      <c r="FA33" s="86"/>
      <c r="FB33" s="86"/>
      <c r="FC33" s="86"/>
      <c r="FD33" s="86"/>
      <c r="FE33" s="86"/>
      <c r="FF33" s="86"/>
      <c r="FG33" s="86"/>
      <c r="FH33" s="86"/>
      <c r="FI33" s="86"/>
      <c r="FJ33" s="86"/>
      <c r="FK33" s="87"/>
      <c r="FL33" s="85">
        <f>データ!AX7</f>
        <v>86.9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80.900000000000006</v>
      </c>
      <c r="KG33" s="86"/>
      <c r="KH33" s="86"/>
      <c r="KI33" s="86"/>
      <c r="KJ33" s="86"/>
      <c r="KK33" s="86"/>
      <c r="KL33" s="86"/>
      <c r="KM33" s="86"/>
      <c r="KN33" s="86"/>
      <c r="KO33" s="86"/>
      <c r="KP33" s="86"/>
      <c r="KQ33" s="86"/>
      <c r="KR33" s="86"/>
      <c r="KS33" s="86"/>
      <c r="KT33" s="87"/>
      <c r="KU33" s="85">
        <f>データ!BQ7</f>
        <v>81.7</v>
      </c>
      <c r="KV33" s="86"/>
      <c r="KW33" s="86"/>
      <c r="KX33" s="86"/>
      <c r="KY33" s="86"/>
      <c r="KZ33" s="86"/>
      <c r="LA33" s="86"/>
      <c r="LB33" s="86"/>
      <c r="LC33" s="86"/>
      <c r="LD33" s="86"/>
      <c r="LE33" s="86"/>
      <c r="LF33" s="86"/>
      <c r="LG33" s="86"/>
      <c r="LH33" s="86"/>
      <c r="LI33" s="87"/>
      <c r="LJ33" s="85">
        <f>データ!BR7</f>
        <v>79.900000000000006</v>
      </c>
      <c r="LK33" s="86"/>
      <c r="LL33" s="86"/>
      <c r="LM33" s="86"/>
      <c r="LN33" s="86"/>
      <c r="LO33" s="86"/>
      <c r="LP33" s="86"/>
      <c r="LQ33" s="86"/>
      <c r="LR33" s="86"/>
      <c r="LS33" s="86"/>
      <c r="LT33" s="86"/>
      <c r="LU33" s="86"/>
      <c r="LV33" s="86"/>
      <c r="LW33" s="86"/>
      <c r="LX33" s="87"/>
      <c r="LY33" s="85">
        <f>データ!BS7</f>
        <v>82.4</v>
      </c>
      <c r="LZ33" s="86"/>
      <c r="MA33" s="86"/>
      <c r="MB33" s="86"/>
      <c r="MC33" s="86"/>
      <c r="MD33" s="86"/>
      <c r="ME33" s="86"/>
      <c r="MF33" s="86"/>
      <c r="MG33" s="86"/>
      <c r="MH33" s="86"/>
      <c r="MI33" s="86"/>
      <c r="MJ33" s="86"/>
      <c r="MK33" s="86"/>
      <c r="ML33" s="86"/>
      <c r="MM33" s="87"/>
      <c r="MN33" s="85">
        <f>データ!BT7</f>
        <v>82.5</v>
      </c>
      <c r="MO33" s="86"/>
      <c r="MP33" s="86"/>
      <c r="MQ33" s="86"/>
      <c r="MR33" s="86"/>
      <c r="MS33" s="86"/>
      <c r="MT33" s="86"/>
      <c r="MU33" s="86"/>
      <c r="MV33" s="86"/>
      <c r="MW33" s="86"/>
      <c r="MX33" s="86"/>
      <c r="MY33" s="86"/>
      <c r="MZ33" s="86"/>
      <c r="NA33" s="86"/>
      <c r="NB33" s="87"/>
      <c r="ND33" s="5"/>
      <c r="NE33" s="5"/>
      <c r="NF33" s="5"/>
      <c r="NG33" s="5"/>
      <c r="NH33" s="27"/>
      <c r="NI33" s="2"/>
      <c r="NJ33" s="161"/>
      <c r="NK33" s="162"/>
      <c r="NL33" s="162"/>
      <c r="NM33" s="162"/>
      <c r="NN33" s="162"/>
      <c r="NO33" s="162"/>
      <c r="NP33" s="162"/>
      <c r="NQ33" s="162"/>
      <c r="NR33" s="162"/>
      <c r="NS33" s="162"/>
      <c r="NT33" s="162"/>
      <c r="NU33" s="162"/>
      <c r="NV33" s="162"/>
      <c r="NW33" s="162"/>
      <c r="NX33" s="163"/>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64"/>
      <c r="NK34" s="165"/>
      <c r="NL34" s="165"/>
      <c r="NM34" s="165"/>
      <c r="NN34" s="165"/>
      <c r="NO34" s="165"/>
      <c r="NP34" s="165"/>
      <c r="NQ34" s="165"/>
      <c r="NR34" s="165"/>
      <c r="NS34" s="165"/>
      <c r="NT34" s="165"/>
      <c r="NU34" s="165"/>
      <c r="NV34" s="165"/>
      <c r="NW34" s="165"/>
      <c r="NX34" s="16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30435</v>
      </c>
      <c r="Q55" s="104"/>
      <c r="R55" s="104"/>
      <c r="S55" s="104"/>
      <c r="T55" s="104"/>
      <c r="U55" s="104"/>
      <c r="V55" s="104"/>
      <c r="W55" s="104"/>
      <c r="X55" s="104"/>
      <c r="Y55" s="104"/>
      <c r="Z55" s="104"/>
      <c r="AA55" s="104"/>
      <c r="AB55" s="104"/>
      <c r="AC55" s="104"/>
      <c r="AD55" s="105"/>
      <c r="AE55" s="103">
        <f>データ!CB7</f>
        <v>31210</v>
      </c>
      <c r="AF55" s="104"/>
      <c r="AG55" s="104"/>
      <c r="AH55" s="104"/>
      <c r="AI55" s="104"/>
      <c r="AJ55" s="104"/>
      <c r="AK55" s="104"/>
      <c r="AL55" s="104"/>
      <c r="AM55" s="104"/>
      <c r="AN55" s="104"/>
      <c r="AO55" s="104"/>
      <c r="AP55" s="104"/>
      <c r="AQ55" s="104"/>
      <c r="AR55" s="104"/>
      <c r="AS55" s="105"/>
      <c r="AT55" s="103">
        <f>データ!CC7</f>
        <v>30433</v>
      </c>
      <c r="AU55" s="104"/>
      <c r="AV55" s="104"/>
      <c r="AW55" s="104"/>
      <c r="AX55" s="104"/>
      <c r="AY55" s="104"/>
      <c r="AZ55" s="104"/>
      <c r="BA55" s="104"/>
      <c r="BB55" s="104"/>
      <c r="BC55" s="104"/>
      <c r="BD55" s="104"/>
      <c r="BE55" s="104"/>
      <c r="BF55" s="104"/>
      <c r="BG55" s="104"/>
      <c r="BH55" s="105"/>
      <c r="BI55" s="103">
        <f>データ!CD7</f>
        <v>30047</v>
      </c>
      <c r="BJ55" s="104"/>
      <c r="BK55" s="104"/>
      <c r="BL55" s="104"/>
      <c r="BM55" s="104"/>
      <c r="BN55" s="104"/>
      <c r="BO55" s="104"/>
      <c r="BP55" s="104"/>
      <c r="BQ55" s="104"/>
      <c r="BR55" s="104"/>
      <c r="BS55" s="104"/>
      <c r="BT55" s="104"/>
      <c r="BU55" s="104"/>
      <c r="BV55" s="104"/>
      <c r="BW55" s="105"/>
      <c r="BX55" s="103">
        <f>データ!CE7</f>
        <v>31915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9381</v>
      </c>
      <c r="DE55" s="104"/>
      <c r="DF55" s="104"/>
      <c r="DG55" s="104"/>
      <c r="DH55" s="104"/>
      <c r="DI55" s="104"/>
      <c r="DJ55" s="104"/>
      <c r="DK55" s="104"/>
      <c r="DL55" s="104"/>
      <c r="DM55" s="104"/>
      <c r="DN55" s="104"/>
      <c r="DO55" s="104"/>
      <c r="DP55" s="104"/>
      <c r="DQ55" s="104"/>
      <c r="DR55" s="105"/>
      <c r="DS55" s="103">
        <f>データ!CM7</f>
        <v>10106</v>
      </c>
      <c r="DT55" s="104"/>
      <c r="DU55" s="104"/>
      <c r="DV55" s="104"/>
      <c r="DW55" s="104"/>
      <c r="DX55" s="104"/>
      <c r="DY55" s="104"/>
      <c r="DZ55" s="104"/>
      <c r="EA55" s="104"/>
      <c r="EB55" s="104"/>
      <c r="EC55" s="104"/>
      <c r="ED55" s="104"/>
      <c r="EE55" s="104"/>
      <c r="EF55" s="104"/>
      <c r="EG55" s="105"/>
      <c r="EH55" s="103">
        <f>データ!CN7</f>
        <v>10034</v>
      </c>
      <c r="EI55" s="104"/>
      <c r="EJ55" s="104"/>
      <c r="EK55" s="104"/>
      <c r="EL55" s="104"/>
      <c r="EM55" s="104"/>
      <c r="EN55" s="104"/>
      <c r="EO55" s="104"/>
      <c r="EP55" s="104"/>
      <c r="EQ55" s="104"/>
      <c r="ER55" s="104"/>
      <c r="ES55" s="104"/>
      <c r="ET55" s="104"/>
      <c r="EU55" s="104"/>
      <c r="EV55" s="105"/>
      <c r="EW55" s="103">
        <f>データ!CO7</f>
        <v>10241</v>
      </c>
      <c r="EX55" s="104"/>
      <c r="EY55" s="104"/>
      <c r="EZ55" s="104"/>
      <c r="FA55" s="104"/>
      <c r="FB55" s="104"/>
      <c r="FC55" s="104"/>
      <c r="FD55" s="104"/>
      <c r="FE55" s="104"/>
      <c r="FF55" s="104"/>
      <c r="FG55" s="104"/>
      <c r="FH55" s="104"/>
      <c r="FI55" s="104"/>
      <c r="FJ55" s="104"/>
      <c r="FK55" s="105"/>
      <c r="FL55" s="103">
        <f>データ!CP7</f>
        <v>10364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60.2</v>
      </c>
      <c r="GS55" s="86"/>
      <c r="GT55" s="86"/>
      <c r="GU55" s="86"/>
      <c r="GV55" s="86"/>
      <c r="GW55" s="86"/>
      <c r="GX55" s="86"/>
      <c r="GY55" s="86"/>
      <c r="GZ55" s="86"/>
      <c r="HA55" s="86"/>
      <c r="HB55" s="86"/>
      <c r="HC55" s="86"/>
      <c r="HD55" s="86"/>
      <c r="HE55" s="86"/>
      <c r="HF55" s="87"/>
      <c r="HG55" s="85">
        <f>データ!CX7</f>
        <v>55.8</v>
      </c>
      <c r="HH55" s="86"/>
      <c r="HI55" s="86"/>
      <c r="HJ55" s="86"/>
      <c r="HK55" s="86"/>
      <c r="HL55" s="86"/>
      <c r="HM55" s="86"/>
      <c r="HN55" s="86"/>
      <c r="HO55" s="86"/>
      <c r="HP55" s="86"/>
      <c r="HQ55" s="86"/>
      <c r="HR55" s="86"/>
      <c r="HS55" s="86"/>
      <c r="HT55" s="86"/>
      <c r="HU55" s="87"/>
      <c r="HV55" s="85">
        <f>データ!CY7</f>
        <v>59.8</v>
      </c>
      <c r="HW55" s="86"/>
      <c r="HX55" s="86"/>
      <c r="HY55" s="86"/>
      <c r="HZ55" s="86"/>
      <c r="IA55" s="86"/>
      <c r="IB55" s="86"/>
      <c r="IC55" s="86"/>
      <c r="ID55" s="86"/>
      <c r="IE55" s="86"/>
      <c r="IF55" s="86"/>
      <c r="IG55" s="86"/>
      <c r="IH55" s="86"/>
      <c r="II55" s="86"/>
      <c r="IJ55" s="87"/>
      <c r="IK55" s="85">
        <f>データ!CZ7</f>
        <v>60.2</v>
      </c>
      <c r="IL55" s="86"/>
      <c r="IM55" s="86"/>
      <c r="IN55" s="86"/>
      <c r="IO55" s="86"/>
      <c r="IP55" s="86"/>
      <c r="IQ55" s="86"/>
      <c r="IR55" s="86"/>
      <c r="IS55" s="86"/>
      <c r="IT55" s="86"/>
      <c r="IU55" s="86"/>
      <c r="IV55" s="86"/>
      <c r="IW55" s="86"/>
      <c r="IX55" s="86"/>
      <c r="IY55" s="87"/>
      <c r="IZ55" s="85">
        <f>データ!DA7</f>
        <v>60.9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15.6</v>
      </c>
      <c r="KG55" s="86"/>
      <c r="KH55" s="86"/>
      <c r="KI55" s="86"/>
      <c r="KJ55" s="86"/>
      <c r="KK55" s="86"/>
      <c r="KL55" s="86"/>
      <c r="KM55" s="86"/>
      <c r="KN55" s="86"/>
      <c r="KO55" s="86"/>
      <c r="KP55" s="86"/>
      <c r="KQ55" s="86"/>
      <c r="KR55" s="86"/>
      <c r="KS55" s="86"/>
      <c r="KT55" s="87"/>
      <c r="KU55" s="85">
        <f>データ!DI7</f>
        <v>16.600000000000001</v>
      </c>
      <c r="KV55" s="86"/>
      <c r="KW55" s="86"/>
      <c r="KX55" s="86"/>
      <c r="KY55" s="86"/>
      <c r="KZ55" s="86"/>
      <c r="LA55" s="86"/>
      <c r="LB55" s="86"/>
      <c r="LC55" s="86"/>
      <c r="LD55" s="86"/>
      <c r="LE55" s="86"/>
      <c r="LF55" s="86"/>
      <c r="LG55" s="86"/>
      <c r="LH55" s="86"/>
      <c r="LI55" s="87"/>
      <c r="LJ55" s="85">
        <f>データ!DJ7</f>
        <v>15.8</v>
      </c>
      <c r="LK55" s="86"/>
      <c r="LL55" s="86"/>
      <c r="LM55" s="86"/>
      <c r="LN55" s="86"/>
      <c r="LO55" s="86"/>
      <c r="LP55" s="86"/>
      <c r="LQ55" s="86"/>
      <c r="LR55" s="86"/>
      <c r="LS55" s="86"/>
      <c r="LT55" s="86"/>
      <c r="LU55" s="86"/>
      <c r="LV55" s="86"/>
      <c r="LW55" s="86"/>
      <c r="LX55" s="87"/>
      <c r="LY55" s="85">
        <f>データ!DK7</f>
        <v>16</v>
      </c>
      <c r="LZ55" s="86"/>
      <c r="MA55" s="86"/>
      <c r="MB55" s="86"/>
      <c r="MC55" s="86"/>
      <c r="MD55" s="86"/>
      <c r="ME55" s="86"/>
      <c r="MF55" s="86"/>
      <c r="MG55" s="86"/>
      <c r="MH55" s="86"/>
      <c r="MI55" s="86"/>
      <c r="MJ55" s="86"/>
      <c r="MK55" s="86"/>
      <c r="ML55" s="86"/>
      <c r="MM55" s="87"/>
      <c r="MN55" s="85">
        <f>データ!DL7</f>
        <v>17.100000000000001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50.8</v>
      </c>
      <c r="V79" s="80"/>
      <c r="W79" s="80"/>
      <c r="X79" s="80"/>
      <c r="Y79" s="80"/>
      <c r="Z79" s="80"/>
      <c r="AA79" s="80"/>
      <c r="AB79" s="80"/>
      <c r="AC79" s="80"/>
      <c r="AD79" s="80"/>
      <c r="AE79" s="80"/>
      <c r="AF79" s="80"/>
      <c r="AG79" s="80"/>
      <c r="AH79" s="80"/>
      <c r="AI79" s="80"/>
      <c r="AJ79" s="80"/>
      <c r="AK79" s="80"/>
      <c r="AL79" s="80"/>
      <c r="AM79" s="80"/>
      <c r="AN79" s="80">
        <f>データ!DT7</f>
        <v>52.8</v>
      </c>
      <c r="AO79" s="80"/>
      <c r="AP79" s="80"/>
      <c r="AQ79" s="80"/>
      <c r="AR79" s="80"/>
      <c r="AS79" s="80"/>
      <c r="AT79" s="80"/>
      <c r="AU79" s="80"/>
      <c r="AV79" s="80"/>
      <c r="AW79" s="80"/>
      <c r="AX79" s="80"/>
      <c r="AY79" s="80"/>
      <c r="AZ79" s="80"/>
      <c r="BA79" s="80"/>
      <c r="BB79" s="80"/>
      <c r="BC79" s="80"/>
      <c r="BD79" s="80"/>
      <c r="BE79" s="80"/>
      <c r="BF79" s="80"/>
      <c r="BG79" s="80">
        <f>データ!DU7</f>
        <v>51.2</v>
      </c>
      <c r="BH79" s="80"/>
      <c r="BI79" s="80"/>
      <c r="BJ79" s="80"/>
      <c r="BK79" s="80"/>
      <c r="BL79" s="80"/>
      <c r="BM79" s="80"/>
      <c r="BN79" s="80"/>
      <c r="BO79" s="80"/>
      <c r="BP79" s="80"/>
      <c r="BQ79" s="80"/>
      <c r="BR79" s="80"/>
      <c r="BS79" s="80"/>
      <c r="BT79" s="80"/>
      <c r="BU79" s="80"/>
      <c r="BV79" s="80"/>
      <c r="BW79" s="80"/>
      <c r="BX79" s="80"/>
      <c r="BY79" s="80"/>
      <c r="BZ79" s="80">
        <f>データ!DV7</f>
        <v>53.1</v>
      </c>
      <c r="CA79" s="80"/>
      <c r="CB79" s="80"/>
      <c r="CC79" s="80"/>
      <c r="CD79" s="80"/>
      <c r="CE79" s="80"/>
      <c r="CF79" s="80"/>
      <c r="CG79" s="80"/>
      <c r="CH79" s="80"/>
      <c r="CI79" s="80"/>
      <c r="CJ79" s="80"/>
      <c r="CK79" s="80"/>
      <c r="CL79" s="80"/>
      <c r="CM79" s="80"/>
      <c r="CN79" s="80"/>
      <c r="CO79" s="80"/>
      <c r="CP79" s="80"/>
      <c r="CQ79" s="80"/>
      <c r="CR79" s="80"/>
      <c r="CS79" s="80">
        <f>データ!DW7</f>
        <v>54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71.099999999999994</v>
      </c>
      <c r="EP79" s="80"/>
      <c r="EQ79" s="80"/>
      <c r="ER79" s="80"/>
      <c r="ES79" s="80"/>
      <c r="ET79" s="80"/>
      <c r="EU79" s="80"/>
      <c r="EV79" s="80"/>
      <c r="EW79" s="80"/>
      <c r="EX79" s="80"/>
      <c r="EY79" s="80"/>
      <c r="EZ79" s="80"/>
      <c r="FA79" s="80"/>
      <c r="FB79" s="80"/>
      <c r="FC79" s="80"/>
      <c r="FD79" s="80"/>
      <c r="FE79" s="80"/>
      <c r="FF79" s="80"/>
      <c r="FG79" s="80"/>
      <c r="FH79" s="80">
        <f>データ!EE7</f>
        <v>71.900000000000006</v>
      </c>
      <c r="FI79" s="80"/>
      <c r="FJ79" s="80"/>
      <c r="FK79" s="80"/>
      <c r="FL79" s="80"/>
      <c r="FM79" s="80"/>
      <c r="FN79" s="80"/>
      <c r="FO79" s="80"/>
      <c r="FP79" s="80"/>
      <c r="FQ79" s="80"/>
      <c r="FR79" s="80"/>
      <c r="FS79" s="80"/>
      <c r="FT79" s="80"/>
      <c r="FU79" s="80"/>
      <c r="FV79" s="80"/>
      <c r="FW79" s="80"/>
      <c r="FX79" s="80"/>
      <c r="FY79" s="80"/>
      <c r="FZ79" s="80"/>
      <c r="GA79" s="80">
        <f>データ!EF7</f>
        <v>58.5</v>
      </c>
      <c r="GB79" s="80"/>
      <c r="GC79" s="80"/>
      <c r="GD79" s="80"/>
      <c r="GE79" s="80"/>
      <c r="GF79" s="80"/>
      <c r="GG79" s="80"/>
      <c r="GH79" s="80"/>
      <c r="GI79" s="80"/>
      <c r="GJ79" s="80"/>
      <c r="GK79" s="80"/>
      <c r="GL79" s="80"/>
      <c r="GM79" s="80"/>
      <c r="GN79" s="80"/>
      <c r="GO79" s="80"/>
      <c r="GP79" s="80"/>
      <c r="GQ79" s="80"/>
      <c r="GR79" s="80"/>
      <c r="GS79" s="80"/>
      <c r="GT79" s="80">
        <f>データ!EG7</f>
        <v>60.5</v>
      </c>
      <c r="GU79" s="80"/>
      <c r="GV79" s="80"/>
      <c r="GW79" s="80"/>
      <c r="GX79" s="80"/>
      <c r="GY79" s="80"/>
      <c r="GZ79" s="80"/>
      <c r="HA79" s="80"/>
      <c r="HB79" s="80"/>
      <c r="HC79" s="80"/>
      <c r="HD79" s="80"/>
      <c r="HE79" s="80"/>
      <c r="HF79" s="80"/>
      <c r="HG79" s="80"/>
      <c r="HH79" s="80"/>
      <c r="HI79" s="80"/>
      <c r="HJ79" s="80"/>
      <c r="HK79" s="80"/>
      <c r="HL79" s="80"/>
      <c r="HM79" s="80">
        <f>データ!EH7</f>
        <v>60.7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36854273</v>
      </c>
      <c r="JK79" s="79"/>
      <c r="JL79" s="79"/>
      <c r="JM79" s="79"/>
      <c r="JN79" s="79"/>
      <c r="JO79" s="79"/>
      <c r="JP79" s="79"/>
      <c r="JQ79" s="79"/>
      <c r="JR79" s="79"/>
      <c r="JS79" s="79"/>
      <c r="JT79" s="79"/>
      <c r="JU79" s="79"/>
      <c r="JV79" s="79"/>
      <c r="JW79" s="79"/>
      <c r="JX79" s="79"/>
      <c r="JY79" s="79"/>
      <c r="JZ79" s="79"/>
      <c r="KA79" s="79"/>
      <c r="KB79" s="79"/>
      <c r="KC79" s="79">
        <f>データ!EP7</f>
        <v>37078152</v>
      </c>
      <c r="KD79" s="79"/>
      <c r="KE79" s="79"/>
      <c r="KF79" s="79"/>
      <c r="KG79" s="79"/>
      <c r="KH79" s="79"/>
      <c r="KI79" s="79"/>
      <c r="KJ79" s="79"/>
      <c r="KK79" s="79"/>
      <c r="KL79" s="79"/>
      <c r="KM79" s="79"/>
      <c r="KN79" s="79"/>
      <c r="KO79" s="79"/>
      <c r="KP79" s="79"/>
      <c r="KQ79" s="79"/>
      <c r="KR79" s="79"/>
      <c r="KS79" s="79"/>
      <c r="KT79" s="79"/>
      <c r="KU79" s="79"/>
      <c r="KV79" s="79">
        <f>データ!EQ7</f>
        <v>39027525</v>
      </c>
      <c r="KW79" s="79"/>
      <c r="KX79" s="79"/>
      <c r="KY79" s="79"/>
      <c r="KZ79" s="79"/>
      <c r="LA79" s="79"/>
      <c r="LB79" s="79"/>
      <c r="LC79" s="79"/>
      <c r="LD79" s="79"/>
      <c r="LE79" s="79"/>
      <c r="LF79" s="79"/>
      <c r="LG79" s="79"/>
      <c r="LH79" s="79"/>
      <c r="LI79" s="79"/>
      <c r="LJ79" s="79"/>
      <c r="LK79" s="79"/>
      <c r="LL79" s="79"/>
      <c r="LM79" s="79"/>
      <c r="LN79" s="79"/>
      <c r="LO79" s="79">
        <f>データ!ER7</f>
        <v>39185374</v>
      </c>
      <c r="LP79" s="79"/>
      <c r="LQ79" s="79"/>
      <c r="LR79" s="79"/>
      <c r="LS79" s="79"/>
      <c r="LT79" s="79"/>
      <c r="LU79" s="79"/>
      <c r="LV79" s="79"/>
      <c r="LW79" s="79"/>
      <c r="LX79" s="79"/>
      <c r="LY79" s="79"/>
      <c r="LZ79" s="79"/>
      <c r="MA79" s="79"/>
      <c r="MB79" s="79"/>
      <c r="MC79" s="79"/>
      <c r="MD79" s="79"/>
      <c r="ME79" s="79"/>
      <c r="MF79" s="79"/>
      <c r="MG79" s="79"/>
      <c r="MH79" s="79">
        <f>データ!ES7</f>
        <v>41011798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H+7iJgRUm43H0+qhVG9CO56mfyl23lVl7briY285RfstvnC2CA7D0wqQgDL/qrz2YDrpZ/NGw3vmCUJbxUhGA==" saltValue="PD9XMC2gzBWK3JW6+ADwS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1" t="s">
        <v>107</v>
      </c>
      <c r="AJ4" s="152"/>
      <c r="AK4" s="152"/>
      <c r="AL4" s="152"/>
      <c r="AM4" s="152"/>
      <c r="AN4" s="152"/>
      <c r="AO4" s="152"/>
      <c r="AP4" s="152"/>
      <c r="AQ4" s="152"/>
      <c r="AR4" s="152"/>
      <c r="AS4" s="153"/>
      <c r="AT4" s="154" t="s">
        <v>108</v>
      </c>
      <c r="AU4" s="150"/>
      <c r="AV4" s="150"/>
      <c r="AW4" s="150"/>
      <c r="AX4" s="150"/>
      <c r="AY4" s="150"/>
      <c r="AZ4" s="150"/>
      <c r="BA4" s="150"/>
      <c r="BB4" s="150"/>
      <c r="BC4" s="150"/>
      <c r="BD4" s="150"/>
      <c r="BE4" s="154" t="s">
        <v>109</v>
      </c>
      <c r="BF4" s="150"/>
      <c r="BG4" s="150"/>
      <c r="BH4" s="150"/>
      <c r="BI4" s="150"/>
      <c r="BJ4" s="150"/>
      <c r="BK4" s="150"/>
      <c r="BL4" s="150"/>
      <c r="BM4" s="150"/>
      <c r="BN4" s="150"/>
      <c r="BO4" s="150"/>
      <c r="BP4" s="151" t="s">
        <v>110</v>
      </c>
      <c r="BQ4" s="152"/>
      <c r="BR4" s="152"/>
      <c r="BS4" s="152"/>
      <c r="BT4" s="152"/>
      <c r="BU4" s="152"/>
      <c r="BV4" s="152"/>
      <c r="BW4" s="152"/>
      <c r="BX4" s="152"/>
      <c r="BY4" s="152"/>
      <c r="BZ4" s="153"/>
      <c r="CA4" s="150" t="s">
        <v>111</v>
      </c>
      <c r="CB4" s="150"/>
      <c r="CC4" s="150"/>
      <c r="CD4" s="150"/>
      <c r="CE4" s="150"/>
      <c r="CF4" s="150"/>
      <c r="CG4" s="150"/>
      <c r="CH4" s="150"/>
      <c r="CI4" s="150"/>
      <c r="CJ4" s="150"/>
      <c r="CK4" s="150"/>
      <c r="CL4" s="154" t="s">
        <v>112</v>
      </c>
      <c r="CM4" s="150"/>
      <c r="CN4" s="150"/>
      <c r="CO4" s="150"/>
      <c r="CP4" s="150"/>
      <c r="CQ4" s="150"/>
      <c r="CR4" s="150"/>
      <c r="CS4" s="150"/>
      <c r="CT4" s="150"/>
      <c r="CU4" s="150"/>
      <c r="CV4" s="150"/>
      <c r="CW4" s="150" t="s">
        <v>113</v>
      </c>
      <c r="CX4" s="150"/>
      <c r="CY4" s="150"/>
      <c r="CZ4" s="150"/>
      <c r="DA4" s="150"/>
      <c r="DB4" s="150"/>
      <c r="DC4" s="150"/>
      <c r="DD4" s="150"/>
      <c r="DE4" s="150"/>
      <c r="DF4" s="150"/>
      <c r="DG4" s="150"/>
      <c r="DH4" s="150" t="s">
        <v>114</v>
      </c>
      <c r="DI4" s="150"/>
      <c r="DJ4" s="150"/>
      <c r="DK4" s="150"/>
      <c r="DL4" s="150"/>
      <c r="DM4" s="150"/>
      <c r="DN4" s="150"/>
      <c r="DO4" s="150"/>
      <c r="DP4" s="150"/>
      <c r="DQ4" s="150"/>
      <c r="DR4" s="150"/>
      <c r="DS4" s="151" t="s">
        <v>115</v>
      </c>
      <c r="DT4" s="152"/>
      <c r="DU4" s="152"/>
      <c r="DV4" s="152"/>
      <c r="DW4" s="152"/>
      <c r="DX4" s="152"/>
      <c r="DY4" s="152"/>
      <c r="DZ4" s="152"/>
      <c r="EA4" s="152"/>
      <c r="EB4" s="152"/>
      <c r="EC4" s="153"/>
      <c r="ED4" s="150" t="s">
        <v>116</v>
      </c>
      <c r="EE4" s="150"/>
      <c r="EF4" s="150"/>
      <c r="EG4" s="150"/>
      <c r="EH4" s="150"/>
      <c r="EI4" s="150"/>
      <c r="EJ4" s="150"/>
      <c r="EK4" s="150"/>
      <c r="EL4" s="150"/>
      <c r="EM4" s="150"/>
      <c r="EN4" s="150"/>
      <c r="EO4" s="150" t="s">
        <v>117</v>
      </c>
      <c r="EP4" s="150"/>
      <c r="EQ4" s="150"/>
      <c r="ER4" s="150"/>
      <c r="ES4" s="150"/>
      <c r="ET4" s="150"/>
      <c r="EU4" s="150"/>
      <c r="EV4" s="150"/>
      <c r="EW4" s="150"/>
      <c r="EX4" s="150"/>
      <c r="EY4" s="150"/>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146</v>
      </c>
      <c r="AY5" s="62" t="s">
        <v>147</v>
      </c>
      <c r="AZ5" s="62" t="s">
        <v>148</v>
      </c>
      <c r="BA5" s="62" t="s">
        <v>149</v>
      </c>
      <c r="BB5" s="62" t="s">
        <v>150</v>
      </c>
      <c r="BC5" s="62" t="s">
        <v>151</v>
      </c>
      <c r="BD5" s="62" t="s">
        <v>152</v>
      </c>
      <c r="BE5" s="62" t="s">
        <v>153</v>
      </c>
      <c r="BF5" s="62" t="s">
        <v>143</v>
      </c>
      <c r="BG5" s="62" t="s">
        <v>154</v>
      </c>
      <c r="BH5" s="62" t="s">
        <v>145</v>
      </c>
      <c r="BI5" s="62" t="s">
        <v>155</v>
      </c>
      <c r="BJ5" s="62" t="s">
        <v>147</v>
      </c>
      <c r="BK5" s="62" t="s">
        <v>148</v>
      </c>
      <c r="BL5" s="62" t="s">
        <v>149</v>
      </c>
      <c r="BM5" s="62" t="s">
        <v>150</v>
      </c>
      <c r="BN5" s="62" t="s">
        <v>151</v>
      </c>
      <c r="BO5" s="62" t="s">
        <v>152</v>
      </c>
      <c r="BP5" s="62" t="s">
        <v>153</v>
      </c>
      <c r="BQ5" s="62" t="s">
        <v>143</v>
      </c>
      <c r="BR5" s="62" t="s">
        <v>154</v>
      </c>
      <c r="BS5" s="62" t="s">
        <v>145</v>
      </c>
      <c r="BT5" s="62" t="s">
        <v>146</v>
      </c>
      <c r="BU5" s="62" t="s">
        <v>147</v>
      </c>
      <c r="BV5" s="62" t="s">
        <v>148</v>
      </c>
      <c r="BW5" s="62" t="s">
        <v>149</v>
      </c>
      <c r="BX5" s="62" t="s">
        <v>150</v>
      </c>
      <c r="BY5" s="62" t="s">
        <v>151</v>
      </c>
      <c r="BZ5" s="62" t="s">
        <v>152</v>
      </c>
      <c r="CA5" s="62" t="s">
        <v>153</v>
      </c>
      <c r="CB5" s="62" t="s">
        <v>143</v>
      </c>
      <c r="CC5" s="62" t="s">
        <v>154</v>
      </c>
      <c r="CD5" s="62" t="s">
        <v>145</v>
      </c>
      <c r="CE5" s="62" t="s">
        <v>146</v>
      </c>
      <c r="CF5" s="62" t="s">
        <v>147</v>
      </c>
      <c r="CG5" s="62" t="s">
        <v>148</v>
      </c>
      <c r="CH5" s="62" t="s">
        <v>149</v>
      </c>
      <c r="CI5" s="62" t="s">
        <v>150</v>
      </c>
      <c r="CJ5" s="62" t="s">
        <v>151</v>
      </c>
      <c r="CK5" s="62" t="s">
        <v>152</v>
      </c>
      <c r="CL5" s="62" t="s">
        <v>153</v>
      </c>
      <c r="CM5" s="62" t="s">
        <v>143</v>
      </c>
      <c r="CN5" s="62" t="s">
        <v>154</v>
      </c>
      <c r="CO5" s="62" t="s">
        <v>145</v>
      </c>
      <c r="CP5" s="62" t="s">
        <v>146</v>
      </c>
      <c r="CQ5" s="62" t="s">
        <v>147</v>
      </c>
      <c r="CR5" s="62" t="s">
        <v>148</v>
      </c>
      <c r="CS5" s="62" t="s">
        <v>149</v>
      </c>
      <c r="CT5" s="62" t="s">
        <v>150</v>
      </c>
      <c r="CU5" s="62" t="s">
        <v>151</v>
      </c>
      <c r="CV5" s="62" t="s">
        <v>152</v>
      </c>
      <c r="CW5" s="62" t="s">
        <v>153</v>
      </c>
      <c r="CX5" s="62" t="s">
        <v>143</v>
      </c>
      <c r="CY5" s="62" t="s">
        <v>154</v>
      </c>
      <c r="CZ5" s="62" t="s">
        <v>145</v>
      </c>
      <c r="DA5" s="62" t="s">
        <v>146</v>
      </c>
      <c r="DB5" s="62" t="s">
        <v>147</v>
      </c>
      <c r="DC5" s="62" t="s">
        <v>148</v>
      </c>
      <c r="DD5" s="62" t="s">
        <v>149</v>
      </c>
      <c r="DE5" s="62" t="s">
        <v>150</v>
      </c>
      <c r="DF5" s="62" t="s">
        <v>151</v>
      </c>
      <c r="DG5" s="62" t="s">
        <v>152</v>
      </c>
      <c r="DH5" s="62" t="s">
        <v>153</v>
      </c>
      <c r="DI5" s="62" t="s">
        <v>143</v>
      </c>
      <c r="DJ5" s="62" t="s">
        <v>154</v>
      </c>
      <c r="DK5" s="62" t="s">
        <v>145</v>
      </c>
      <c r="DL5" s="62" t="s">
        <v>146</v>
      </c>
      <c r="DM5" s="62" t="s">
        <v>147</v>
      </c>
      <c r="DN5" s="62" t="s">
        <v>148</v>
      </c>
      <c r="DO5" s="62" t="s">
        <v>149</v>
      </c>
      <c r="DP5" s="62" t="s">
        <v>150</v>
      </c>
      <c r="DQ5" s="62" t="s">
        <v>151</v>
      </c>
      <c r="DR5" s="62" t="s">
        <v>152</v>
      </c>
      <c r="DS5" s="62" t="s">
        <v>153</v>
      </c>
      <c r="DT5" s="62" t="s">
        <v>143</v>
      </c>
      <c r="DU5" s="62" t="s">
        <v>154</v>
      </c>
      <c r="DV5" s="62" t="s">
        <v>145</v>
      </c>
      <c r="DW5" s="62" t="s">
        <v>146</v>
      </c>
      <c r="DX5" s="62" t="s">
        <v>147</v>
      </c>
      <c r="DY5" s="62" t="s">
        <v>148</v>
      </c>
      <c r="DZ5" s="62" t="s">
        <v>149</v>
      </c>
      <c r="EA5" s="62" t="s">
        <v>150</v>
      </c>
      <c r="EB5" s="62" t="s">
        <v>151</v>
      </c>
      <c r="EC5" s="62" t="s">
        <v>152</v>
      </c>
      <c r="ED5" s="62" t="s">
        <v>153</v>
      </c>
      <c r="EE5" s="62" t="s">
        <v>143</v>
      </c>
      <c r="EF5" s="62" t="s">
        <v>154</v>
      </c>
      <c r="EG5" s="62" t="s">
        <v>145</v>
      </c>
      <c r="EH5" s="62" t="s">
        <v>146</v>
      </c>
      <c r="EI5" s="62" t="s">
        <v>147</v>
      </c>
      <c r="EJ5" s="62" t="s">
        <v>148</v>
      </c>
      <c r="EK5" s="62" t="s">
        <v>149</v>
      </c>
      <c r="EL5" s="62" t="s">
        <v>150</v>
      </c>
      <c r="EM5" s="62" t="s">
        <v>151</v>
      </c>
      <c r="EN5" s="62" t="s">
        <v>156</v>
      </c>
      <c r="EO5" s="62" t="s">
        <v>153</v>
      </c>
      <c r="EP5" s="62" t="s">
        <v>143</v>
      </c>
      <c r="EQ5" s="62" t="s">
        <v>154</v>
      </c>
      <c r="ER5" s="62" t="s">
        <v>145</v>
      </c>
      <c r="ES5" s="62" t="s">
        <v>146</v>
      </c>
      <c r="ET5" s="62" t="s">
        <v>147</v>
      </c>
      <c r="EU5" s="62" t="s">
        <v>148</v>
      </c>
      <c r="EV5" s="62" t="s">
        <v>149</v>
      </c>
      <c r="EW5" s="62" t="s">
        <v>150</v>
      </c>
      <c r="EX5" s="62" t="s">
        <v>151</v>
      </c>
      <c r="EY5" s="62" t="s">
        <v>152</v>
      </c>
    </row>
    <row r="6" spans="1:155" s="67" customFormat="1">
      <c r="A6" s="48" t="s">
        <v>157</v>
      </c>
      <c r="B6" s="63">
        <f>B8</f>
        <v>2020</v>
      </c>
      <c r="C6" s="63">
        <f t="shared" ref="C6:M6" si="2">C8</f>
        <v>318345</v>
      </c>
      <c r="D6" s="63">
        <f t="shared" si="2"/>
        <v>46</v>
      </c>
      <c r="E6" s="63">
        <f t="shared" si="2"/>
        <v>6</v>
      </c>
      <c r="F6" s="63">
        <f t="shared" si="2"/>
        <v>0</v>
      </c>
      <c r="G6" s="63">
        <f t="shared" si="2"/>
        <v>1</v>
      </c>
      <c r="H6" s="155" t="str">
        <f>IF(H8&lt;&gt;I8,H8,"")&amp;IF(I8&lt;&gt;J8,I8,"")&amp;"　"&amp;J8</f>
        <v>鳥取県日野病院組合　日野病院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20</v>
      </c>
      <c r="R6" s="63" t="str">
        <f t="shared" si="3"/>
        <v>-</v>
      </c>
      <c r="S6" s="63" t="str">
        <f t="shared" si="3"/>
        <v>ド 透 訓</v>
      </c>
      <c r="T6" s="63" t="str">
        <f t="shared" si="3"/>
        <v>救 へ 輪</v>
      </c>
      <c r="U6" s="64" t="str">
        <f>U8</f>
        <v>-</v>
      </c>
      <c r="V6" s="64">
        <f>V8</f>
        <v>8247</v>
      </c>
      <c r="W6" s="63" t="str">
        <f>W8</f>
        <v>第１種該当</v>
      </c>
      <c r="X6" s="63" t="str">
        <f t="shared" ref="X6" si="4">X8</f>
        <v>-</v>
      </c>
      <c r="Y6" s="63" t="str">
        <f t="shared" si="3"/>
        <v>１０：１</v>
      </c>
      <c r="Z6" s="64">
        <f t="shared" si="3"/>
        <v>99</v>
      </c>
      <c r="AA6" s="64" t="str">
        <f t="shared" si="3"/>
        <v>-</v>
      </c>
      <c r="AB6" s="64" t="str">
        <f t="shared" si="3"/>
        <v>-</v>
      </c>
      <c r="AC6" s="64" t="str">
        <f t="shared" si="3"/>
        <v>-</v>
      </c>
      <c r="AD6" s="64" t="str">
        <f t="shared" si="3"/>
        <v>-</v>
      </c>
      <c r="AE6" s="64">
        <f t="shared" si="3"/>
        <v>99</v>
      </c>
      <c r="AF6" s="64">
        <f t="shared" si="3"/>
        <v>99</v>
      </c>
      <c r="AG6" s="64" t="str">
        <f t="shared" si="3"/>
        <v>-</v>
      </c>
      <c r="AH6" s="64">
        <f t="shared" si="3"/>
        <v>99</v>
      </c>
      <c r="AI6" s="65">
        <f>IF(AI8="-",NA(),AI8)</f>
        <v>105.8</v>
      </c>
      <c r="AJ6" s="65">
        <f t="shared" ref="AJ6:AR6" si="5">IF(AJ8="-",NA(),AJ8)</f>
        <v>107.7</v>
      </c>
      <c r="AK6" s="65">
        <f t="shared" si="5"/>
        <v>103.1</v>
      </c>
      <c r="AL6" s="65">
        <f t="shared" si="5"/>
        <v>103</v>
      </c>
      <c r="AM6" s="65">
        <f t="shared" si="5"/>
        <v>106.4</v>
      </c>
      <c r="AN6" s="65">
        <f t="shared" si="5"/>
        <v>98.4</v>
      </c>
      <c r="AO6" s="65">
        <f t="shared" si="5"/>
        <v>98.2</v>
      </c>
      <c r="AP6" s="65">
        <f t="shared" si="5"/>
        <v>97.5</v>
      </c>
      <c r="AQ6" s="65">
        <f t="shared" si="5"/>
        <v>97.7</v>
      </c>
      <c r="AR6" s="65">
        <f t="shared" si="5"/>
        <v>100.7</v>
      </c>
      <c r="AS6" s="65" t="str">
        <f>IF(AS8="-","【-】","【"&amp;SUBSTITUTE(TEXT(AS8,"#,##0.0"),"-","△")&amp;"】")</f>
        <v>【102.5】</v>
      </c>
      <c r="AT6" s="65">
        <f>IF(AT8="-",NA(),AT8)</f>
        <v>90.6</v>
      </c>
      <c r="AU6" s="65">
        <f t="shared" ref="AU6:BC6" si="6">IF(AU8="-",NA(),AU8)</f>
        <v>93.7</v>
      </c>
      <c r="AV6" s="65">
        <f t="shared" si="6"/>
        <v>88.5</v>
      </c>
      <c r="AW6" s="65">
        <f t="shared" si="6"/>
        <v>87.8</v>
      </c>
      <c r="AX6" s="65">
        <f t="shared" si="6"/>
        <v>86.9</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80.900000000000006</v>
      </c>
      <c r="BQ6" s="65">
        <f t="shared" ref="BQ6:BY6" si="8">IF(BQ8="-",NA(),BQ8)</f>
        <v>81.7</v>
      </c>
      <c r="BR6" s="65">
        <f t="shared" si="8"/>
        <v>79.900000000000006</v>
      </c>
      <c r="BS6" s="65">
        <f t="shared" si="8"/>
        <v>82.4</v>
      </c>
      <c r="BT6" s="65">
        <f t="shared" si="8"/>
        <v>82.5</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30435</v>
      </c>
      <c r="CB6" s="66">
        <f t="shared" ref="CB6:CJ6" si="9">IF(CB8="-",NA(),CB8)</f>
        <v>31210</v>
      </c>
      <c r="CC6" s="66">
        <f t="shared" si="9"/>
        <v>30433</v>
      </c>
      <c r="CD6" s="66">
        <f t="shared" si="9"/>
        <v>30047</v>
      </c>
      <c r="CE6" s="66">
        <f t="shared" si="9"/>
        <v>31915</v>
      </c>
      <c r="CF6" s="66">
        <f t="shared" si="9"/>
        <v>24882</v>
      </c>
      <c r="CG6" s="66">
        <f t="shared" si="9"/>
        <v>25249</v>
      </c>
      <c r="CH6" s="66">
        <f t="shared" si="9"/>
        <v>25711</v>
      </c>
      <c r="CI6" s="66">
        <f t="shared" si="9"/>
        <v>26415</v>
      </c>
      <c r="CJ6" s="66">
        <f t="shared" si="9"/>
        <v>27227</v>
      </c>
      <c r="CK6" s="65" t="str">
        <f>IF(CK8="-","【-】","【"&amp;SUBSTITUTE(TEXT(CK8,"#,##0"),"-","△")&amp;"】")</f>
        <v>【56,733】</v>
      </c>
      <c r="CL6" s="66">
        <f>IF(CL8="-",NA(),CL8)</f>
        <v>9381</v>
      </c>
      <c r="CM6" s="66">
        <f t="shared" ref="CM6:CU6" si="10">IF(CM8="-",NA(),CM8)</f>
        <v>10106</v>
      </c>
      <c r="CN6" s="66">
        <f t="shared" si="10"/>
        <v>10034</v>
      </c>
      <c r="CO6" s="66">
        <f t="shared" si="10"/>
        <v>10241</v>
      </c>
      <c r="CP6" s="66">
        <f t="shared" si="10"/>
        <v>10364</v>
      </c>
      <c r="CQ6" s="66">
        <f t="shared" si="10"/>
        <v>8797</v>
      </c>
      <c r="CR6" s="66">
        <f t="shared" si="10"/>
        <v>8852</v>
      </c>
      <c r="CS6" s="66">
        <f t="shared" si="10"/>
        <v>9060</v>
      </c>
      <c r="CT6" s="66">
        <f t="shared" si="10"/>
        <v>9135</v>
      </c>
      <c r="CU6" s="66">
        <f t="shared" si="10"/>
        <v>9509</v>
      </c>
      <c r="CV6" s="65" t="str">
        <f>IF(CV8="-","【-】","【"&amp;SUBSTITUTE(TEXT(CV8,"#,##0"),"-","△")&amp;"】")</f>
        <v>【16,778】</v>
      </c>
      <c r="CW6" s="65">
        <f>IF(CW8="-",NA(),CW8)</f>
        <v>60.2</v>
      </c>
      <c r="CX6" s="65">
        <f t="shared" ref="CX6:DF6" si="11">IF(CX8="-",NA(),CX8)</f>
        <v>55.8</v>
      </c>
      <c r="CY6" s="65">
        <f t="shared" si="11"/>
        <v>59.8</v>
      </c>
      <c r="CZ6" s="65">
        <f t="shared" si="11"/>
        <v>60.2</v>
      </c>
      <c r="DA6" s="65">
        <f t="shared" si="11"/>
        <v>60.9</v>
      </c>
      <c r="DB6" s="65">
        <f t="shared" si="11"/>
        <v>69.5</v>
      </c>
      <c r="DC6" s="65">
        <f t="shared" si="11"/>
        <v>70.3</v>
      </c>
      <c r="DD6" s="65">
        <f t="shared" si="11"/>
        <v>71.099999999999994</v>
      </c>
      <c r="DE6" s="65">
        <f t="shared" si="11"/>
        <v>72</v>
      </c>
      <c r="DF6" s="65">
        <f t="shared" si="11"/>
        <v>77.7</v>
      </c>
      <c r="DG6" s="65" t="str">
        <f>IF(DG8="-","【-】","【"&amp;SUBSTITUTE(TEXT(DG8,"#,##0.0"),"-","△")&amp;"】")</f>
        <v>【58.8】</v>
      </c>
      <c r="DH6" s="65">
        <f>IF(DH8="-",NA(),DH8)</f>
        <v>15.6</v>
      </c>
      <c r="DI6" s="65">
        <f t="shared" ref="DI6:DQ6" si="12">IF(DI8="-",NA(),DI8)</f>
        <v>16.600000000000001</v>
      </c>
      <c r="DJ6" s="65">
        <f t="shared" si="12"/>
        <v>15.8</v>
      </c>
      <c r="DK6" s="65">
        <f t="shared" si="12"/>
        <v>16</v>
      </c>
      <c r="DL6" s="65">
        <f t="shared" si="12"/>
        <v>17.100000000000001</v>
      </c>
      <c r="DM6" s="65">
        <f t="shared" si="12"/>
        <v>17.399999999999999</v>
      </c>
      <c r="DN6" s="65">
        <f t="shared" si="12"/>
        <v>17</v>
      </c>
      <c r="DO6" s="65">
        <f t="shared" si="12"/>
        <v>16.5</v>
      </c>
      <c r="DP6" s="65">
        <f t="shared" si="12"/>
        <v>16</v>
      </c>
      <c r="DQ6" s="65">
        <f t="shared" si="12"/>
        <v>15.7</v>
      </c>
      <c r="DR6" s="65" t="str">
        <f>IF(DR8="-","【-】","【"&amp;SUBSTITUTE(TEXT(DR8,"#,##0.0"),"-","△")&amp;"】")</f>
        <v>【24.8】</v>
      </c>
      <c r="DS6" s="65">
        <f>IF(DS8="-",NA(),DS8)</f>
        <v>50.8</v>
      </c>
      <c r="DT6" s="65">
        <f t="shared" ref="DT6:EB6" si="13">IF(DT8="-",NA(),DT8)</f>
        <v>52.8</v>
      </c>
      <c r="DU6" s="65">
        <f t="shared" si="13"/>
        <v>51.2</v>
      </c>
      <c r="DV6" s="65">
        <f t="shared" si="13"/>
        <v>53.1</v>
      </c>
      <c r="DW6" s="65">
        <f t="shared" si="13"/>
        <v>54</v>
      </c>
      <c r="DX6" s="65">
        <f t="shared" si="13"/>
        <v>54.2</v>
      </c>
      <c r="DY6" s="65">
        <f t="shared" si="13"/>
        <v>53.8</v>
      </c>
      <c r="DZ6" s="65">
        <f t="shared" si="13"/>
        <v>56.1</v>
      </c>
      <c r="EA6" s="65">
        <f t="shared" si="13"/>
        <v>56.4</v>
      </c>
      <c r="EB6" s="65">
        <f t="shared" si="13"/>
        <v>56.9</v>
      </c>
      <c r="EC6" s="65" t="str">
        <f>IF(EC8="-","【-】","【"&amp;SUBSTITUTE(TEXT(EC8,"#,##0.0"),"-","△")&amp;"】")</f>
        <v>【54.8】</v>
      </c>
      <c r="ED6" s="65">
        <f>IF(ED8="-",NA(),ED8)</f>
        <v>71.099999999999994</v>
      </c>
      <c r="EE6" s="65">
        <f t="shared" ref="EE6:EM6" si="14">IF(EE8="-",NA(),EE8)</f>
        <v>71.900000000000006</v>
      </c>
      <c r="EF6" s="65">
        <f t="shared" si="14"/>
        <v>58.5</v>
      </c>
      <c r="EG6" s="65">
        <f t="shared" si="14"/>
        <v>60.5</v>
      </c>
      <c r="EH6" s="65">
        <f t="shared" si="14"/>
        <v>60.7</v>
      </c>
      <c r="EI6" s="65">
        <f t="shared" si="14"/>
        <v>70</v>
      </c>
      <c r="EJ6" s="65">
        <f t="shared" si="14"/>
        <v>71</v>
      </c>
      <c r="EK6" s="65">
        <f t="shared" si="14"/>
        <v>73.2</v>
      </c>
      <c r="EL6" s="65">
        <f t="shared" si="14"/>
        <v>73.400000000000006</v>
      </c>
      <c r="EM6" s="65">
        <f t="shared" si="14"/>
        <v>72.5</v>
      </c>
      <c r="EN6" s="65" t="str">
        <f>IF(EN8="-","【-】","【"&amp;SUBSTITUTE(TEXT(EN8,"#,##0.0"),"-","△")&amp;"】")</f>
        <v>【70.3】</v>
      </c>
      <c r="EO6" s="66">
        <f>IF(EO8="-",NA(),EO8)</f>
        <v>36854273</v>
      </c>
      <c r="EP6" s="66">
        <f t="shared" ref="EP6:EX6" si="15">IF(EP8="-",NA(),EP8)</f>
        <v>37078152</v>
      </c>
      <c r="EQ6" s="66">
        <f t="shared" si="15"/>
        <v>39027525</v>
      </c>
      <c r="ER6" s="66">
        <f t="shared" si="15"/>
        <v>39185374</v>
      </c>
      <c r="ES6" s="66">
        <f t="shared" si="15"/>
        <v>41011798</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158</v>
      </c>
      <c r="B7" s="63">
        <f t="shared" ref="B7:AH7" si="16">B8</f>
        <v>2020</v>
      </c>
      <c r="C7" s="63">
        <f t="shared" si="16"/>
        <v>318345</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20</v>
      </c>
      <c r="R7" s="63" t="str">
        <f t="shared" si="16"/>
        <v>-</v>
      </c>
      <c r="S7" s="63" t="str">
        <f t="shared" si="16"/>
        <v>ド 透 訓</v>
      </c>
      <c r="T7" s="63" t="str">
        <f t="shared" si="16"/>
        <v>救 へ 輪</v>
      </c>
      <c r="U7" s="64" t="str">
        <f>U8</f>
        <v>-</v>
      </c>
      <c r="V7" s="64">
        <f>V8</f>
        <v>8247</v>
      </c>
      <c r="W7" s="63" t="str">
        <f>W8</f>
        <v>第１種該当</v>
      </c>
      <c r="X7" s="63" t="str">
        <f t="shared" si="16"/>
        <v>-</v>
      </c>
      <c r="Y7" s="63" t="str">
        <f t="shared" si="16"/>
        <v>１０：１</v>
      </c>
      <c r="Z7" s="64">
        <f t="shared" si="16"/>
        <v>99</v>
      </c>
      <c r="AA7" s="64" t="str">
        <f t="shared" si="16"/>
        <v>-</v>
      </c>
      <c r="AB7" s="64" t="str">
        <f t="shared" si="16"/>
        <v>-</v>
      </c>
      <c r="AC7" s="64" t="str">
        <f t="shared" si="16"/>
        <v>-</v>
      </c>
      <c r="AD7" s="64" t="str">
        <f t="shared" si="16"/>
        <v>-</v>
      </c>
      <c r="AE7" s="64">
        <f t="shared" si="16"/>
        <v>99</v>
      </c>
      <c r="AF7" s="64">
        <f t="shared" si="16"/>
        <v>99</v>
      </c>
      <c r="AG7" s="64" t="str">
        <f t="shared" si="16"/>
        <v>-</v>
      </c>
      <c r="AH7" s="64">
        <f t="shared" si="16"/>
        <v>99</v>
      </c>
      <c r="AI7" s="65">
        <f>AI8</f>
        <v>105.8</v>
      </c>
      <c r="AJ7" s="65">
        <f t="shared" ref="AJ7:AR7" si="17">AJ8</f>
        <v>107.7</v>
      </c>
      <c r="AK7" s="65">
        <f t="shared" si="17"/>
        <v>103.1</v>
      </c>
      <c r="AL7" s="65">
        <f t="shared" si="17"/>
        <v>103</v>
      </c>
      <c r="AM7" s="65">
        <f t="shared" si="17"/>
        <v>106.4</v>
      </c>
      <c r="AN7" s="65">
        <f t="shared" si="17"/>
        <v>98.4</v>
      </c>
      <c r="AO7" s="65">
        <f t="shared" si="17"/>
        <v>98.2</v>
      </c>
      <c r="AP7" s="65">
        <f t="shared" si="17"/>
        <v>97.5</v>
      </c>
      <c r="AQ7" s="65">
        <f t="shared" si="17"/>
        <v>97.7</v>
      </c>
      <c r="AR7" s="65">
        <f t="shared" si="17"/>
        <v>100.7</v>
      </c>
      <c r="AS7" s="65"/>
      <c r="AT7" s="65">
        <f>AT8</f>
        <v>90.6</v>
      </c>
      <c r="AU7" s="65">
        <f t="shared" ref="AU7:BC7" si="18">AU8</f>
        <v>93.7</v>
      </c>
      <c r="AV7" s="65">
        <f t="shared" si="18"/>
        <v>88.5</v>
      </c>
      <c r="AW7" s="65">
        <f t="shared" si="18"/>
        <v>87.8</v>
      </c>
      <c r="AX7" s="65">
        <f t="shared" si="18"/>
        <v>86.9</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80.900000000000006</v>
      </c>
      <c r="BQ7" s="65">
        <f t="shared" ref="BQ7:BY7" si="20">BQ8</f>
        <v>81.7</v>
      </c>
      <c r="BR7" s="65">
        <f t="shared" si="20"/>
        <v>79.900000000000006</v>
      </c>
      <c r="BS7" s="65">
        <f t="shared" si="20"/>
        <v>82.4</v>
      </c>
      <c r="BT7" s="65">
        <f t="shared" si="20"/>
        <v>82.5</v>
      </c>
      <c r="BU7" s="65">
        <f t="shared" si="20"/>
        <v>66.8</v>
      </c>
      <c r="BV7" s="65">
        <f t="shared" si="20"/>
        <v>67.900000000000006</v>
      </c>
      <c r="BW7" s="65">
        <f t="shared" si="20"/>
        <v>66.900000000000006</v>
      </c>
      <c r="BX7" s="65">
        <f t="shared" si="20"/>
        <v>66.099999999999994</v>
      </c>
      <c r="BY7" s="65">
        <f t="shared" si="20"/>
        <v>62.3</v>
      </c>
      <c r="BZ7" s="65"/>
      <c r="CA7" s="66">
        <f>CA8</f>
        <v>30435</v>
      </c>
      <c r="CB7" s="66">
        <f t="shared" ref="CB7:CJ7" si="21">CB8</f>
        <v>31210</v>
      </c>
      <c r="CC7" s="66">
        <f t="shared" si="21"/>
        <v>30433</v>
      </c>
      <c r="CD7" s="66">
        <f t="shared" si="21"/>
        <v>30047</v>
      </c>
      <c r="CE7" s="66">
        <f t="shared" si="21"/>
        <v>31915</v>
      </c>
      <c r="CF7" s="66">
        <f t="shared" si="21"/>
        <v>24882</v>
      </c>
      <c r="CG7" s="66">
        <f t="shared" si="21"/>
        <v>25249</v>
      </c>
      <c r="CH7" s="66">
        <f t="shared" si="21"/>
        <v>25711</v>
      </c>
      <c r="CI7" s="66">
        <f t="shared" si="21"/>
        <v>26415</v>
      </c>
      <c r="CJ7" s="66">
        <f t="shared" si="21"/>
        <v>27227</v>
      </c>
      <c r="CK7" s="65"/>
      <c r="CL7" s="66">
        <f>CL8</f>
        <v>9381</v>
      </c>
      <c r="CM7" s="66">
        <f t="shared" ref="CM7:CU7" si="22">CM8</f>
        <v>10106</v>
      </c>
      <c r="CN7" s="66">
        <f t="shared" si="22"/>
        <v>10034</v>
      </c>
      <c r="CO7" s="66">
        <f t="shared" si="22"/>
        <v>10241</v>
      </c>
      <c r="CP7" s="66">
        <f t="shared" si="22"/>
        <v>10364</v>
      </c>
      <c r="CQ7" s="66">
        <f t="shared" si="22"/>
        <v>8797</v>
      </c>
      <c r="CR7" s="66">
        <f t="shared" si="22"/>
        <v>8852</v>
      </c>
      <c r="CS7" s="66">
        <f t="shared" si="22"/>
        <v>9060</v>
      </c>
      <c r="CT7" s="66">
        <f t="shared" si="22"/>
        <v>9135</v>
      </c>
      <c r="CU7" s="66">
        <f t="shared" si="22"/>
        <v>9509</v>
      </c>
      <c r="CV7" s="65"/>
      <c r="CW7" s="65">
        <f>CW8</f>
        <v>60.2</v>
      </c>
      <c r="CX7" s="65">
        <f t="shared" ref="CX7:DF7" si="23">CX8</f>
        <v>55.8</v>
      </c>
      <c r="CY7" s="65">
        <f t="shared" si="23"/>
        <v>59.8</v>
      </c>
      <c r="CZ7" s="65">
        <f t="shared" si="23"/>
        <v>60.2</v>
      </c>
      <c r="DA7" s="65">
        <f t="shared" si="23"/>
        <v>60.9</v>
      </c>
      <c r="DB7" s="65">
        <f t="shared" si="23"/>
        <v>69.5</v>
      </c>
      <c r="DC7" s="65">
        <f t="shared" si="23"/>
        <v>70.3</v>
      </c>
      <c r="DD7" s="65">
        <f t="shared" si="23"/>
        <v>71.099999999999994</v>
      </c>
      <c r="DE7" s="65">
        <f t="shared" si="23"/>
        <v>72</v>
      </c>
      <c r="DF7" s="65">
        <f t="shared" si="23"/>
        <v>77.7</v>
      </c>
      <c r="DG7" s="65"/>
      <c r="DH7" s="65">
        <f>DH8</f>
        <v>15.6</v>
      </c>
      <c r="DI7" s="65">
        <f t="shared" ref="DI7:DQ7" si="24">DI8</f>
        <v>16.600000000000001</v>
      </c>
      <c r="DJ7" s="65">
        <f t="shared" si="24"/>
        <v>15.8</v>
      </c>
      <c r="DK7" s="65">
        <f t="shared" si="24"/>
        <v>16</v>
      </c>
      <c r="DL7" s="65">
        <f t="shared" si="24"/>
        <v>17.100000000000001</v>
      </c>
      <c r="DM7" s="65">
        <f t="shared" si="24"/>
        <v>17.399999999999999</v>
      </c>
      <c r="DN7" s="65">
        <f t="shared" si="24"/>
        <v>17</v>
      </c>
      <c r="DO7" s="65">
        <f t="shared" si="24"/>
        <v>16.5</v>
      </c>
      <c r="DP7" s="65">
        <f t="shared" si="24"/>
        <v>16</v>
      </c>
      <c r="DQ7" s="65">
        <f t="shared" si="24"/>
        <v>15.7</v>
      </c>
      <c r="DR7" s="65"/>
      <c r="DS7" s="65">
        <f>DS8</f>
        <v>50.8</v>
      </c>
      <c r="DT7" s="65">
        <f t="shared" ref="DT7:EB7" si="25">DT8</f>
        <v>52.8</v>
      </c>
      <c r="DU7" s="65">
        <f t="shared" si="25"/>
        <v>51.2</v>
      </c>
      <c r="DV7" s="65">
        <f t="shared" si="25"/>
        <v>53.1</v>
      </c>
      <c r="DW7" s="65">
        <f t="shared" si="25"/>
        <v>54</v>
      </c>
      <c r="DX7" s="65">
        <f t="shared" si="25"/>
        <v>54.2</v>
      </c>
      <c r="DY7" s="65">
        <f t="shared" si="25"/>
        <v>53.8</v>
      </c>
      <c r="DZ7" s="65">
        <f t="shared" si="25"/>
        <v>56.1</v>
      </c>
      <c r="EA7" s="65">
        <f t="shared" si="25"/>
        <v>56.4</v>
      </c>
      <c r="EB7" s="65">
        <f t="shared" si="25"/>
        <v>56.9</v>
      </c>
      <c r="EC7" s="65"/>
      <c r="ED7" s="65">
        <f>ED8</f>
        <v>71.099999999999994</v>
      </c>
      <c r="EE7" s="65">
        <f t="shared" ref="EE7:EM7" si="26">EE8</f>
        <v>71.900000000000006</v>
      </c>
      <c r="EF7" s="65">
        <f t="shared" si="26"/>
        <v>58.5</v>
      </c>
      <c r="EG7" s="65">
        <f t="shared" si="26"/>
        <v>60.5</v>
      </c>
      <c r="EH7" s="65">
        <f t="shared" si="26"/>
        <v>60.7</v>
      </c>
      <c r="EI7" s="65">
        <f t="shared" si="26"/>
        <v>70</v>
      </c>
      <c r="EJ7" s="65">
        <f t="shared" si="26"/>
        <v>71</v>
      </c>
      <c r="EK7" s="65">
        <f t="shared" si="26"/>
        <v>73.2</v>
      </c>
      <c r="EL7" s="65">
        <f t="shared" si="26"/>
        <v>73.400000000000006</v>
      </c>
      <c r="EM7" s="65">
        <f t="shared" si="26"/>
        <v>72.5</v>
      </c>
      <c r="EN7" s="65"/>
      <c r="EO7" s="66">
        <f>EO8</f>
        <v>36854273</v>
      </c>
      <c r="EP7" s="66">
        <f t="shared" ref="EP7:EX7" si="27">EP8</f>
        <v>37078152</v>
      </c>
      <c r="EQ7" s="66">
        <f t="shared" si="27"/>
        <v>39027525</v>
      </c>
      <c r="ER7" s="66">
        <f t="shared" si="27"/>
        <v>39185374</v>
      </c>
      <c r="ES7" s="66">
        <f t="shared" si="27"/>
        <v>41011798</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318345</v>
      </c>
      <c r="D8" s="68">
        <v>46</v>
      </c>
      <c r="E8" s="68">
        <v>6</v>
      </c>
      <c r="F8" s="68">
        <v>0</v>
      </c>
      <c r="G8" s="68">
        <v>1</v>
      </c>
      <c r="H8" s="68" t="s">
        <v>159</v>
      </c>
      <c r="I8" s="68" t="s">
        <v>160</v>
      </c>
      <c r="J8" s="68" t="s">
        <v>161</v>
      </c>
      <c r="K8" s="68" t="s">
        <v>162</v>
      </c>
      <c r="L8" s="68" t="s">
        <v>163</v>
      </c>
      <c r="M8" s="68" t="s">
        <v>164</v>
      </c>
      <c r="N8" s="68" t="s">
        <v>165</v>
      </c>
      <c r="O8" s="68" t="s">
        <v>166</v>
      </c>
      <c r="P8" s="68" t="s">
        <v>167</v>
      </c>
      <c r="Q8" s="69">
        <v>20</v>
      </c>
      <c r="R8" s="68" t="s">
        <v>39</v>
      </c>
      <c r="S8" s="68" t="s">
        <v>168</v>
      </c>
      <c r="T8" s="68" t="s">
        <v>169</v>
      </c>
      <c r="U8" s="69" t="s">
        <v>39</v>
      </c>
      <c r="V8" s="69">
        <v>8247</v>
      </c>
      <c r="W8" s="68" t="s">
        <v>170</v>
      </c>
      <c r="X8" s="68" t="s">
        <v>39</v>
      </c>
      <c r="Y8" s="70" t="s">
        <v>171</v>
      </c>
      <c r="Z8" s="69">
        <v>99</v>
      </c>
      <c r="AA8" s="69" t="s">
        <v>39</v>
      </c>
      <c r="AB8" s="69" t="s">
        <v>39</v>
      </c>
      <c r="AC8" s="69" t="s">
        <v>39</v>
      </c>
      <c r="AD8" s="69" t="s">
        <v>39</v>
      </c>
      <c r="AE8" s="69">
        <v>99</v>
      </c>
      <c r="AF8" s="69">
        <v>99</v>
      </c>
      <c r="AG8" s="69" t="s">
        <v>39</v>
      </c>
      <c r="AH8" s="69">
        <v>99</v>
      </c>
      <c r="AI8" s="71">
        <v>105.8</v>
      </c>
      <c r="AJ8" s="71">
        <v>107.7</v>
      </c>
      <c r="AK8" s="71">
        <v>103.1</v>
      </c>
      <c r="AL8" s="71">
        <v>103</v>
      </c>
      <c r="AM8" s="71">
        <v>106.4</v>
      </c>
      <c r="AN8" s="71">
        <v>98.4</v>
      </c>
      <c r="AO8" s="71">
        <v>98.2</v>
      </c>
      <c r="AP8" s="71">
        <v>97.5</v>
      </c>
      <c r="AQ8" s="71">
        <v>97.7</v>
      </c>
      <c r="AR8" s="71">
        <v>100.7</v>
      </c>
      <c r="AS8" s="71">
        <v>102.5</v>
      </c>
      <c r="AT8" s="71">
        <v>90.6</v>
      </c>
      <c r="AU8" s="71">
        <v>93.7</v>
      </c>
      <c r="AV8" s="71">
        <v>88.5</v>
      </c>
      <c r="AW8" s="71">
        <v>87.8</v>
      </c>
      <c r="AX8" s="71">
        <v>86.9</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80.900000000000006</v>
      </c>
      <c r="BQ8" s="71">
        <v>81.7</v>
      </c>
      <c r="BR8" s="71">
        <v>79.900000000000006</v>
      </c>
      <c r="BS8" s="71">
        <v>82.4</v>
      </c>
      <c r="BT8" s="71">
        <v>82.5</v>
      </c>
      <c r="BU8" s="71">
        <v>66.8</v>
      </c>
      <c r="BV8" s="71">
        <v>67.900000000000006</v>
      </c>
      <c r="BW8" s="71">
        <v>66.900000000000006</v>
      </c>
      <c r="BX8" s="71">
        <v>66.099999999999994</v>
      </c>
      <c r="BY8" s="71">
        <v>62.3</v>
      </c>
      <c r="BZ8" s="71">
        <v>67.2</v>
      </c>
      <c r="CA8" s="72">
        <v>30435</v>
      </c>
      <c r="CB8" s="72">
        <v>31210</v>
      </c>
      <c r="CC8" s="72">
        <v>30433</v>
      </c>
      <c r="CD8" s="72">
        <v>30047</v>
      </c>
      <c r="CE8" s="72">
        <v>31915</v>
      </c>
      <c r="CF8" s="72">
        <v>24882</v>
      </c>
      <c r="CG8" s="72">
        <v>25249</v>
      </c>
      <c r="CH8" s="72">
        <v>25711</v>
      </c>
      <c r="CI8" s="72">
        <v>26415</v>
      </c>
      <c r="CJ8" s="72">
        <v>27227</v>
      </c>
      <c r="CK8" s="71">
        <v>56733</v>
      </c>
      <c r="CL8" s="72">
        <v>9381</v>
      </c>
      <c r="CM8" s="72">
        <v>10106</v>
      </c>
      <c r="CN8" s="72">
        <v>10034</v>
      </c>
      <c r="CO8" s="72">
        <v>10241</v>
      </c>
      <c r="CP8" s="72">
        <v>10364</v>
      </c>
      <c r="CQ8" s="72">
        <v>8797</v>
      </c>
      <c r="CR8" s="72">
        <v>8852</v>
      </c>
      <c r="CS8" s="72">
        <v>9060</v>
      </c>
      <c r="CT8" s="72">
        <v>9135</v>
      </c>
      <c r="CU8" s="72">
        <v>9509</v>
      </c>
      <c r="CV8" s="71">
        <v>16778</v>
      </c>
      <c r="CW8" s="72">
        <v>60.2</v>
      </c>
      <c r="CX8" s="72">
        <v>55.8</v>
      </c>
      <c r="CY8" s="72">
        <v>59.8</v>
      </c>
      <c r="CZ8" s="72">
        <v>60.2</v>
      </c>
      <c r="DA8" s="72">
        <v>60.9</v>
      </c>
      <c r="DB8" s="72">
        <v>69.5</v>
      </c>
      <c r="DC8" s="72">
        <v>70.3</v>
      </c>
      <c r="DD8" s="72">
        <v>71.099999999999994</v>
      </c>
      <c r="DE8" s="72">
        <v>72</v>
      </c>
      <c r="DF8" s="72">
        <v>77.7</v>
      </c>
      <c r="DG8" s="72">
        <v>58.8</v>
      </c>
      <c r="DH8" s="72">
        <v>15.6</v>
      </c>
      <c r="DI8" s="72">
        <v>16.600000000000001</v>
      </c>
      <c r="DJ8" s="72">
        <v>15.8</v>
      </c>
      <c r="DK8" s="72">
        <v>16</v>
      </c>
      <c r="DL8" s="72">
        <v>17.100000000000001</v>
      </c>
      <c r="DM8" s="72">
        <v>17.399999999999999</v>
      </c>
      <c r="DN8" s="72">
        <v>17</v>
      </c>
      <c r="DO8" s="72">
        <v>16.5</v>
      </c>
      <c r="DP8" s="72">
        <v>16</v>
      </c>
      <c r="DQ8" s="72">
        <v>15.7</v>
      </c>
      <c r="DR8" s="72">
        <v>24.8</v>
      </c>
      <c r="DS8" s="71">
        <v>50.8</v>
      </c>
      <c r="DT8" s="71">
        <v>52.8</v>
      </c>
      <c r="DU8" s="71">
        <v>51.2</v>
      </c>
      <c r="DV8" s="71">
        <v>53.1</v>
      </c>
      <c r="DW8" s="71">
        <v>54</v>
      </c>
      <c r="DX8" s="71">
        <v>54.2</v>
      </c>
      <c r="DY8" s="71">
        <v>53.8</v>
      </c>
      <c r="DZ8" s="71">
        <v>56.1</v>
      </c>
      <c r="EA8" s="71">
        <v>56.4</v>
      </c>
      <c r="EB8" s="71">
        <v>56.9</v>
      </c>
      <c r="EC8" s="71">
        <v>54.8</v>
      </c>
      <c r="ED8" s="71">
        <v>71.099999999999994</v>
      </c>
      <c r="EE8" s="71">
        <v>71.900000000000006</v>
      </c>
      <c r="EF8" s="71">
        <v>58.5</v>
      </c>
      <c r="EG8" s="71">
        <v>60.5</v>
      </c>
      <c r="EH8" s="71">
        <v>60.7</v>
      </c>
      <c r="EI8" s="71">
        <v>70</v>
      </c>
      <c r="EJ8" s="71">
        <v>71</v>
      </c>
      <c r="EK8" s="71">
        <v>73.2</v>
      </c>
      <c r="EL8" s="71">
        <v>73.400000000000006</v>
      </c>
      <c r="EM8" s="71">
        <v>72.5</v>
      </c>
      <c r="EN8" s="71">
        <v>70.3</v>
      </c>
      <c r="EO8" s="72">
        <v>36854273</v>
      </c>
      <c r="EP8" s="72">
        <v>37078152</v>
      </c>
      <c r="EQ8" s="72">
        <v>39027525</v>
      </c>
      <c r="ER8" s="72">
        <v>39185374</v>
      </c>
      <c r="ES8" s="72">
        <v>41011798</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2022-01-20T02:28:59Z</cp:lastPrinted>
  <dcterms:created xsi:type="dcterms:W3CDTF">2021-12-03T08:51:22Z</dcterms:created>
  <dcterms:modified xsi:type="dcterms:W3CDTF">2022-01-20T02:30:50Z</dcterms:modified>
  <cp:category/>
</cp:coreProperties>
</file>