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qq0FvpWmWxpNCamjw5QNfYJYSV/DqxzrFfQV8ta8uQrQAFusQquuNj+wadKZ6vZTwWJm1QxFPTH1gVgPoY8Cg==" workbookSaltValue="7HlOZd/p1Bm04ham+H/9uw=="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<sst xmlns="http://schemas.openxmlformats.org/spreadsheetml/2006/main" count="275" uniqueCount="118">
  <si>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</si>
  <si>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</si>
  <si>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</si>
  <si>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</si>
  <si>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</si>
  <si>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</si>
  <si>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</si>
  <si>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</si>
  <si>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</si>
  <si>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</si>
  <si>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</si>
  <si>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</si>
  <si>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</si>
  <si>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</si>
  <si>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</si>
  <si>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</si>
  <si>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</si>
  <si>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</si>
  <si>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</si>
  <si>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</si>
  <si>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</si>
  <si>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</si>
  <si>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</si>
  <si>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</si>
  <si>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</si>
  <si>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</si>
  <si>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</si>
  <si>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</si>
  <si>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</si>
  <si>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</si>
  <si>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</si>
  <si>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</si>
  <si>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</si>
  <si>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</si>
  <si>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</si>
  <si>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</si>
  <si>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</si>
  <si>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</si>
  <si>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</si>
  <si>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</si>
  <si>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</si>
  <si>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</si>
  <si>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</si>
  <si>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</si>
  <si>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</si>
  <si>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</si>
  <si>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</si>
  <si>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</si>
  <si>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</si>
  <si>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</si>
  <si>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</si>
  <si>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</si>
  <si>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</si>
  <si>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</si>
  <si>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</si>
  <si>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</si>
  <si>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</si>
  <si>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</si>
  <si>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</si>
  <si>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</si>
  <si>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</si>
  <si>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</si>
  <si>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</si>
  <si>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</si>
  <si>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</si>
  <si>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</si>
  <si>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</si>
  <si>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</si>
  <si>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</si>
  <si>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</si>
  <si>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</si>
  <si>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</si>
  <si>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</si>
  <si>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</si>
  <si>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</si>
  <si>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</si>
  <si>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</si>
  <si>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</si>
  <si>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</si>
  <si>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</si>
  <si>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</si>
  <si>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</si>
  <si>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</si>
  <si>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</si>
  <si>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</si>
  <si>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</si>
  <si>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</si>
  <si>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</si>
  <si>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</si>
  <si>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</si>
  <si>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</si>
  <si>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</si>
  <si>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</si>
  <si>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</si>
  <si>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</si>
  <si>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</si>
  <si>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江府町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</si>
  <si>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</si>
  <si>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</si>
  <si>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</si>
  <si>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</si>
  <si>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</si>
  <si>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</si>
  <si>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</si>
  <si>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</si>
  <si>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</si>
  <si>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</si>
  <si>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</si>
  <si>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</si>
  <si>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</si>
  <si>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</si>
  <si>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</si>
  <si>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</si>
  <si>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</si>
  <si>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</si>
  <si>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・経常収支比率
　前年度と比較し横ばいである。しかし、一般会計から繰入れ等に大きく依存している。よって、維持管理経費削減などの経営改善を行なっていく必要がある。
・累積欠損金比率
　農業集落排水施設の一部を統合し使用料が増加したことにより比率は改善した。しかし、過去の設備投資に係る負担が大きく、維持管理経費が増加する中、計画的な維持修繕を行なうことで、施設の長寿命化を図る必要がある。
・流動比率
　流動負債については、そのほとんどが企業債の償還である。償還にあたり一般会計からの繰入金等でまかなっているのが現状である。
・企業債残高
 類似団体と比較し、同等程度である。今後の更新等は財政状況を勘案し平準的に行なっていかなければならないと考える。
・経費回収率
　修繕計画作成経費が大きく比率が下がった。農業集落排水施設を統合したが、今後の人口減少により使用料の減収が予想さることから、汚水処理費についても費用の削減が必要と考える。
・汚水処理原価
　修繕計画作成経費が大きく比率が上昇したが、類似団体と比較し同等程度である。
・施設利用率
　農業集落排水施設の一部を統合し利用率は改善した。しかし、５割程度であるため施設規模の見直しを検討する必要があると考える。。
・水洗化率
　約9割と高い状況にあるが、100％目指して更なる接続への取り組みが必要である。</t>
    <rPh sb="9" eb="12">
      <t>ゼンネンド</t>
    </rPh>
    <rPh sb="13" eb="15">
      <t>ヒカク</t>
    </rPh>
    <rPh sb="16" eb="17">
      <t>ヨコ</t>
    </rPh>
    <rPh sb="27" eb="29">
      <t>イッパン</t>
    </rPh>
    <rPh sb="29" eb="31">
      <t>カイケイ</t>
    </rPh>
    <rPh sb="33" eb="35">
      <t>クリイ</t>
    </rPh>
    <rPh sb="36" eb="37">
      <t>トウ</t>
    </rPh>
    <rPh sb="38" eb="39">
      <t>オオ</t>
    </rPh>
    <rPh sb="41" eb="43">
      <t>イゾン</t>
    </rPh>
    <rPh sb="52" eb="54">
      <t>イジ</t>
    </rPh>
    <rPh sb="54" eb="56">
      <t>カンリ</t>
    </rPh>
    <rPh sb="56" eb="58">
      <t>ケイヒ</t>
    </rPh>
    <rPh sb="58" eb="60">
      <t>サクゲン</t>
    </rPh>
    <rPh sb="63" eb="65">
      <t>ケイエイ</t>
    </rPh>
    <rPh sb="65" eb="67">
      <t>カイゼン</t>
    </rPh>
    <rPh sb="68" eb="69">
      <t>オコ</t>
    </rPh>
    <rPh sb="74" eb="76">
      <t>ヒツヨウ</t>
    </rPh>
    <rPh sb="91" eb="93">
      <t>ノウギョウ</t>
    </rPh>
    <rPh sb="93" eb="95">
      <t>シュウラク</t>
    </rPh>
    <rPh sb="95" eb="97">
      <t>ハイスイ</t>
    </rPh>
    <rPh sb="97" eb="99">
      <t>シセツ</t>
    </rPh>
    <rPh sb="100" eb="102">
      <t>イチブ</t>
    </rPh>
    <rPh sb="103" eb="105">
      <t>トウゴウ</t>
    </rPh>
    <rPh sb="106" eb="109">
      <t>シヨウリョウ</t>
    </rPh>
    <rPh sb="110" eb="112">
      <t>ゾウカ</t>
    </rPh>
    <rPh sb="119" eb="121">
      <t>ヒリツ</t>
    </rPh>
    <rPh sb="122" eb="124">
      <t>カイゼン</t>
    </rPh>
    <rPh sb="131" eb="133">
      <t>カコ</t>
    </rPh>
    <rPh sb="134" eb="136">
      <t>セツビ</t>
    </rPh>
    <rPh sb="136" eb="138">
      <t>トウシ</t>
    </rPh>
    <rPh sb="139" eb="140">
      <t>カカ</t>
    </rPh>
    <rPh sb="141" eb="143">
      <t>フタン</t>
    </rPh>
    <rPh sb="144" eb="145">
      <t>オオ</t>
    </rPh>
    <rPh sb="279" eb="281">
      <t>ドウトウ</t>
    </rPh>
    <rPh sb="281" eb="283">
      <t>テイド</t>
    </rPh>
    <rPh sb="334" eb="336">
      <t>シュウゼン</t>
    </rPh>
    <rPh sb="336" eb="338">
      <t>ケイカク</t>
    </rPh>
    <rPh sb="338" eb="340">
      <t>サクセイ</t>
    </rPh>
    <rPh sb="340" eb="342">
      <t>ケイヒ</t>
    </rPh>
    <rPh sb="343" eb="344">
      <t>オオ</t>
    </rPh>
    <rPh sb="346" eb="348">
      <t>ヒリツ</t>
    </rPh>
    <rPh sb="349" eb="350">
      <t>サ</t>
    </rPh>
    <rPh sb="354" eb="356">
      <t>ノウギョウ</t>
    </rPh>
    <rPh sb="356" eb="358">
      <t>シュウラク</t>
    </rPh>
    <rPh sb="358" eb="360">
      <t>ハイスイ</t>
    </rPh>
    <rPh sb="360" eb="362">
      <t>シセツ</t>
    </rPh>
    <rPh sb="363" eb="365">
      <t>トウゴウ</t>
    </rPh>
    <rPh sb="443" eb="445">
      <t>ジョウショウ</t>
    </rPh>
    <rPh sb="457" eb="459">
      <t>ドウトウ</t>
    </rPh>
    <rPh sb="459" eb="461">
      <t>テイド</t>
    </rPh>
    <rPh sb="489" eb="492">
      <t>リヨウリツ</t>
    </rPh>
    <rPh sb="493" eb="495">
      <t>カイゼン</t>
    </rPh>
    <rPh sb="503" eb="504">
      <t>ワリ</t>
    </rPh>
    <rPh sb="504" eb="506">
      <t>テイド</t>
    </rPh>
    <rPh sb="511" eb="513">
      <t>シセツ</t>
    </rPh>
    <rPh sb="513" eb="515">
      <t>キボ</t>
    </rPh>
    <rPh sb="516" eb="518">
      <t>ミナオ</t>
    </rPh>
    <rPh sb="520" eb="522">
      <t>ケントウ</t>
    </rPh>
    <rPh sb="524" eb="526">
      <t>ヒツヨウ</t>
    </rPh>
    <rPh sb="530" eb="531">
      <t>カンガ</t>
    </rPh>
    <phoneticPr fontId="4"/>
  </si>
  <si>
    <t>・有形固定資産償却率
　償却年数の短い処理場に係る割合が大きく、他団体と比べ高い率となっている。順次財政状況を勘案し、計画的に更新、長寿命化を行なっていかなければならない。また、施設の統廃合も検討する必要がある。
・管渠老朽化比率、管渠改善率
　対応年数置超えた管渠について現在ないが、今後短期間で整備を行なっているので計画的に更新、長寿命化等を行ない経営に負担が掛からないように計画的に行なうことが重要であると考える。</t>
    <phoneticPr fontId="4"/>
  </si>
  <si>
    <t>　農業集落排水施設の一部を統合し事業規模が大きくなることで一定程度の効果はあったと考える。しかし、今後、人口減少が続く中、料金収入の増加は見込めない。よって、長寿命化などで更なる経費の削減を行ない経営改善を一層進めていかなければならない。</t>
    <rPh sb="16" eb="18">
      <t>ジギョウ</t>
    </rPh>
    <rPh sb="18" eb="20">
      <t>キボ</t>
    </rPh>
    <rPh sb="21" eb="22">
      <t>オオ</t>
    </rPh>
    <rPh sb="29" eb="31">
      <t>イッテイ</t>
    </rPh>
    <rPh sb="31" eb="33">
      <t>テイド</t>
    </rPh>
    <rPh sb="34" eb="36">
      <t>コウカ</t>
    </rPh>
    <rPh sb="41" eb="4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</si>
</sst>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FE6-4229-97B1-7C4D0A993D84}"/>
            </c:ext>
          </c:extLst>
        </c:ser>
        <c:dLbls>
          <c:showLegendKey val="0"/>
          <c:showVal val="0"/>
          <c:showCatName val="0"/>
          <c:showSerName val="0"/>
          <c:showPercent val="0"/>
          <c:showBubbleSize val="0"/>
        </c:dLbls>
        <c:gapWidth val="150"/>
        <c:axId val="96217728"/>
        <c:axId val="9622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0.13</c:v>
                </c:pt>
                <c:pt idx="3">
                  <c:v>0.36</c:v>
                </c:pt>
                <c:pt idx="4">
                  <c:v>0.39</c:v>
                </c:pt>
              </c:numCache>
            </c:numRef>
          </c:val>
          <c:smooth val="0"/>
          <c:extLst xmlns:c16r2="http://schemas.microsoft.com/office/drawing/2015/06/chart">
            <c:ext xmlns:c16="http://schemas.microsoft.com/office/drawing/2014/chart" uri="{C3380CC4-5D6E-409C-BE32-E72D297353CC}">
              <c16:uniqueId val="{00000001-FFE6-4229-97B1-7C4D0A993D84}"/>
            </c:ext>
          </c:extLst>
        </c:ser>
        <c:dLbls>
          <c:showLegendKey val="0"/>
          <c:showVal val="0"/>
          <c:showCatName val="0"/>
          <c:showSerName val="0"/>
          <c:showPercent val="0"/>
          <c:showBubbleSize val="0"/>
        </c:dLbls>
        <c:marker val="1"/>
        <c:smooth val="0"/>
        <c:axId val="96217728"/>
        <c:axId val="96224000"/>
      </c:lineChart>
      <c:dateAx>
        <c:axId val="96217728"/>
        <c:scaling>
          <c:orientation val="minMax"/>
        </c:scaling>
        <c:delete val="1"/>
        <c:axPos val="b"/>
        <c:numFmt formatCode="&quot;H&quot;yy" sourceLinked="1"/>
        <c:majorTickMark val="none"/>
        <c:minorTickMark val="none"/>
        <c:tickLblPos val="none"/>
        <c:crossAx val="96224000"/>
        <c:crosses val="autoZero"/>
        <c:auto val="1"/>
        <c:lblOffset val="100"/>
        <c:baseTimeUnit val="years"/>
      </c:dateAx>
      <c:valAx>
        <c:axId val="9622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1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30.1</c:v>
                </c:pt>
                <c:pt idx="3">
                  <c:v>29.6</c:v>
                </c:pt>
                <c:pt idx="4">
                  <c:v>48.7</c:v>
                </c:pt>
              </c:numCache>
            </c:numRef>
          </c:val>
          <c:extLst xmlns:c16r2="http://schemas.microsoft.com/office/drawing/2015/06/chart">
            <c:ext xmlns:c16="http://schemas.microsoft.com/office/drawing/2014/chart" uri="{C3380CC4-5D6E-409C-BE32-E72D297353CC}">
              <c16:uniqueId val="{00000000-A625-4C60-B5CA-ECDBC28D380A}"/>
            </c:ext>
          </c:extLst>
        </c:ser>
        <c:dLbls>
          <c:showLegendKey val="0"/>
          <c:showVal val="0"/>
          <c:showCatName val="0"/>
          <c:showSerName val="0"/>
          <c:showPercent val="0"/>
          <c:showBubbleSize val="0"/>
        </c:dLbls>
        <c:gapWidth val="150"/>
        <c:axId val="97634944"/>
        <c:axId val="9764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42.56</c:v>
                </c:pt>
                <c:pt idx="3">
                  <c:v>42.47</c:v>
                </c:pt>
                <c:pt idx="4">
                  <c:v>42.4</c:v>
                </c:pt>
              </c:numCache>
            </c:numRef>
          </c:val>
          <c:smooth val="0"/>
          <c:extLst xmlns:c16r2="http://schemas.microsoft.com/office/drawing/2015/06/chart">
            <c:ext xmlns:c16="http://schemas.microsoft.com/office/drawing/2014/chart" uri="{C3380CC4-5D6E-409C-BE32-E72D297353CC}">
              <c16:uniqueId val="{00000001-A625-4C60-B5CA-ECDBC28D380A}"/>
            </c:ext>
          </c:extLst>
        </c:ser>
        <c:dLbls>
          <c:showLegendKey val="0"/>
          <c:showVal val="0"/>
          <c:showCatName val="0"/>
          <c:showSerName val="0"/>
          <c:showPercent val="0"/>
          <c:showBubbleSize val="0"/>
        </c:dLbls>
        <c:marker val="1"/>
        <c:smooth val="0"/>
        <c:axId val="97634944"/>
        <c:axId val="97645312"/>
      </c:lineChart>
      <c:dateAx>
        <c:axId val="97634944"/>
        <c:scaling>
          <c:orientation val="minMax"/>
        </c:scaling>
        <c:delete val="1"/>
        <c:axPos val="b"/>
        <c:numFmt formatCode="&quot;H&quot;yy" sourceLinked="1"/>
        <c:majorTickMark val="none"/>
        <c:minorTickMark val="none"/>
        <c:tickLblPos val="none"/>
        <c:crossAx val="97645312"/>
        <c:crosses val="autoZero"/>
        <c:auto val="1"/>
        <c:lblOffset val="100"/>
        <c:baseTimeUnit val="years"/>
      </c:dateAx>
      <c:valAx>
        <c:axId val="9764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3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91.72</c:v>
                </c:pt>
                <c:pt idx="3">
                  <c:v>91.04</c:v>
                </c:pt>
                <c:pt idx="4">
                  <c:v>98.59</c:v>
                </c:pt>
              </c:numCache>
            </c:numRef>
          </c:val>
          <c:extLst xmlns:c16r2="http://schemas.microsoft.com/office/drawing/2015/06/chart">
            <c:ext xmlns:c16="http://schemas.microsoft.com/office/drawing/2014/chart" uri="{C3380CC4-5D6E-409C-BE32-E72D297353CC}">
              <c16:uniqueId val="{00000000-9A8C-46A7-B8AE-F9D2302F42C9}"/>
            </c:ext>
          </c:extLst>
        </c:ser>
        <c:dLbls>
          <c:showLegendKey val="0"/>
          <c:showVal val="0"/>
          <c:showCatName val="0"/>
          <c:showSerName val="0"/>
          <c:showPercent val="0"/>
          <c:showBubbleSize val="0"/>
        </c:dLbls>
        <c:gapWidth val="150"/>
        <c:axId val="97688576"/>
        <c:axId val="9769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83.32</c:v>
                </c:pt>
                <c:pt idx="3">
                  <c:v>83.75</c:v>
                </c:pt>
                <c:pt idx="4">
                  <c:v>84.19</c:v>
                </c:pt>
              </c:numCache>
            </c:numRef>
          </c:val>
          <c:smooth val="0"/>
          <c:extLst xmlns:c16r2="http://schemas.microsoft.com/office/drawing/2015/06/chart">
            <c:ext xmlns:c16="http://schemas.microsoft.com/office/drawing/2014/chart" uri="{C3380CC4-5D6E-409C-BE32-E72D297353CC}">
              <c16:uniqueId val="{00000001-9A8C-46A7-B8AE-F9D2302F42C9}"/>
            </c:ext>
          </c:extLst>
        </c:ser>
        <c:dLbls>
          <c:showLegendKey val="0"/>
          <c:showVal val="0"/>
          <c:showCatName val="0"/>
          <c:showSerName val="0"/>
          <c:showPercent val="0"/>
          <c:showBubbleSize val="0"/>
        </c:dLbls>
        <c:marker val="1"/>
        <c:smooth val="0"/>
        <c:axId val="97688576"/>
        <c:axId val="97690752"/>
      </c:lineChart>
      <c:dateAx>
        <c:axId val="97688576"/>
        <c:scaling>
          <c:orientation val="minMax"/>
        </c:scaling>
        <c:delete val="1"/>
        <c:axPos val="b"/>
        <c:numFmt formatCode="&quot;H&quot;yy" sourceLinked="1"/>
        <c:majorTickMark val="none"/>
        <c:minorTickMark val="none"/>
        <c:tickLblPos val="none"/>
        <c:crossAx val="97690752"/>
        <c:crosses val="autoZero"/>
        <c:auto val="1"/>
        <c:lblOffset val="100"/>
        <c:baseTimeUnit val="years"/>
      </c:dateAx>
      <c:valAx>
        <c:axId val="9769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8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77.19</c:v>
                </c:pt>
                <c:pt idx="3">
                  <c:v>94.17</c:v>
                </c:pt>
                <c:pt idx="4">
                  <c:v>94.9</c:v>
                </c:pt>
              </c:numCache>
            </c:numRef>
          </c:val>
          <c:extLst xmlns:c16r2="http://schemas.microsoft.com/office/drawing/2015/06/chart">
            <c:ext xmlns:c16="http://schemas.microsoft.com/office/drawing/2014/chart" uri="{C3380CC4-5D6E-409C-BE32-E72D297353CC}">
              <c16:uniqueId val="{00000000-E84F-4125-8751-3DD36D2660FD}"/>
            </c:ext>
          </c:extLst>
        </c:ser>
        <c:dLbls>
          <c:showLegendKey val="0"/>
          <c:showVal val="0"/>
          <c:showCatName val="0"/>
          <c:showSerName val="0"/>
          <c:showPercent val="0"/>
          <c:showBubbleSize val="0"/>
        </c:dLbls>
        <c:gapWidth val="150"/>
        <c:axId val="96079872"/>
        <c:axId val="9608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101.72</c:v>
                </c:pt>
                <c:pt idx="3">
                  <c:v>102.73</c:v>
                </c:pt>
                <c:pt idx="4">
                  <c:v>105.78</c:v>
                </c:pt>
              </c:numCache>
            </c:numRef>
          </c:val>
          <c:smooth val="0"/>
          <c:extLst xmlns:c16r2="http://schemas.microsoft.com/office/drawing/2015/06/chart">
            <c:ext xmlns:c16="http://schemas.microsoft.com/office/drawing/2014/chart" uri="{C3380CC4-5D6E-409C-BE32-E72D297353CC}">
              <c16:uniqueId val="{00000001-E84F-4125-8751-3DD36D2660FD}"/>
            </c:ext>
          </c:extLst>
        </c:ser>
        <c:dLbls>
          <c:showLegendKey val="0"/>
          <c:showVal val="0"/>
          <c:showCatName val="0"/>
          <c:showSerName val="0"/>
          <c:showPercent val="0"/>
          <c:showBubbleSize val="0"/>
        </c:dLbls>
        <c:marker val="1"/>
        <c:smooth val="0"/>
        <c:axId val="96079872"/>
        <c:axId val="96081408"/>
      </c:lineChart>
      <c:dateAx>
        <c:axId val="96079872"/>
        <c:scaling>
          <c:orientation val="minMax"/>
        </c:scaling>
        <c:delete val="1"/>
        <c:axPos val="b"/>
        <c:numFmt formatCode="&quot;H&quot;yy" sourceLinked="1"/>
        <c:majorTickMark val="none"/>
        <c:minorTickMark val="none"/>
        <c:tickLblPos val="none"/>
        <c:crossAx val="96081408"/>
        <c:crosses val="autoZero"/>
        <c:auto val="1"/>
        <c:lblOffset val="100"/>
        <c:baseTimeUnit val="years"/>
      </c:dateAx>
      <c:valAx>
        <c:axId val="9608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7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47.97</c:v>
                </c:pt>
                <c:pt idx="3">
                  <c:v>49.74</c:v>
                </c:pt>
                <c:pt idx="4">
                  <c:v>54.17</c:v>
                </c:pt>
              </c:numCache>
            </c:numRef>
          </c:val>
          <c:extLst xmlns:c16r2="http://schemas.microsoft.com/office/drawing/2015/06/chart">
            <c:ext xmlns:c16="http://schemas.microsoft.com/office/drawing/2014/chart" uri="{C3380CC4-5D6E-409C-BE32-E72D297353CC}">
              <c16:uniqueId val="{00000000-3967-4252-8E00-1D6676D934C8}"/>
            </c:ext>
          </c:extLst>
        </c:ser>
        <c:dLbls>
          <c:showLegendKey val="0"/>
          <c:showVal val="0"/>
          <c:showCatName val="0"/>
          <c:showSerName val="0"/>
          <c:showPercent val="0"/>
          <c:showBubbleSize val="0"/>
        </c:dLbls>
        <c:gapWidth val="150"/>
        <c:axId val="96095616"/>
        <c:axId val="9610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24.68</c:v>
                </c:pt>
                <c:pt idx="3">
                  <c:v>24.68</c:v>
                </c:pt>
                <c:pt idx="4">
                  <c:v>21.36</c:v>
                </c:pt>
              </c:numCache>
            </c:numRef>
          </c:val>
          <c:smooth val="0"/>
          <c:extLst xmlns:c16r2="http://schemas.microsoft.com/office/drawing/2015/06/chart">
            <c:ext xmlns:c16="http://schemas.microsoft.com/office/drawing/2014/chart" uri="{C3380CC4-5D6E-409C-BE32-E72D297353CC}">
              <c16:uniqueId val="{00000001-3967-4252-8E00-1D6676D934C8}"/>
            </c:ext>
          </c:extLst>
        </c:ser>
        <c:dLbls>
          <c:showLegendKey val="0"/>
          <c:showVal val="0"/>
          <c:showCatName val="0"/>
          <c:showSerName val="0"/>
          <c:showPercent val="0"/>
          <c:showBubbleSize val="0"/>
        </c:dLbls>
        <c:marker val="1"/>
        <c:smooth val="0"/>
        <c:axId val="96095616"/>
        <c:axId val="96105984"/>
      </c:lineChart>
      <c:dateAx>
        <c:axId val="96095616"/>
        <c:scaling>
          <c:orientation val="minMax"/>
        </c:scaling>
        <c:delete val="1"/>
        <c:axPos val="b"/>
        <c:numFmt formatCode="&quot;H&quot;yy" sourceLinked="1"/>
        <c:majorTickMark val="none"/>
        <c:minorTickMark val="none"/>
        <c:tickLblPos val="none"/>
        <c:crossAx val="96105984"/>
        <c:crosses val="autoZero"/>
        <c:auto val="1"/>
        <c:lblOffset val="100"/>
        <c:baseTimeUnit val="years"/>
      </c:dateAx>
      <c:valAx>
        <c:axId val="9610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9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602-45A1-8B1B-CB9812BFF9A4}"/>
            </c:ext>
          </c:extLst>
        </c:ser>
        <c:dLbls>
          <c:showLegendKey val="0"/>
          <c:showVal val="0"/>
          <c:showCatName val="0"/>
          <c:showSerName val="0"/>
          <c:showPercent val="0"/>
          <c:showBubbleSize val="0"/>
        </c:dLbls>
        <c:gapWidth val="150"/>
        <c:axId val="96288768"/>
        <c:axId val="9629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8.6199999999999992</c:v>
                </c:pt>
                <c:pt idx="4">
                  <c:v>0.01</c:v>
                </c:pt>
              </c:numCache>
            </c:numRef>
          </c:val>
          <c:smooth val="0"/>
          <c:extLst xmlns:c16r2="http://schemas.microsoft.com/office/drawing/2015/06/chart">
            <c:ext xmlns:c16="http://schemas.microsoft.com/office/drawing/2014/chart" uri="{C3380CC4-5D6E-409C-BE32-E72D297353CC}">
              <c16:uniqueId val="{00000001-E602-45A1-8B1B-CB9812BFF9A4}"/>
            </c:ext>
          </c:extLst>
        </c:ser>
        <c:dLbls>
          <c:showLegendKey val="0"/>
          <c:showVal val="0"/>
          <c:showCatName val="0"/>
          <c:showSerName val="0"/>
          <c:showPercent val="0"/>
          <c:showBubbleSize val="0"/>
        </c:dLbls>
        <c:marker val="1"/>
        <c:smooth val="0"/>
        <c:axId val="96288768"/>
        <c:axId val="96290688"/>
      </c:lineChart>
      <c:dateAx>
        <c:axId val="96288768"/>
        <c:scaling>
          <c:orientation val="minMax"/>
        </c:scaling>
        <c:delete val="1"/>
        <c:axPos val="b"/>
        <c:numFmt formatCode="&quot;H&quot;yy" sourceLinked="1"/>
        <c:majorTickMark val="none"/>
        <c:minorTickMark val="none"/>
        <c:tickLblPos val="none"/>
        <c:crossAx val="96290688"/>
        <c:crosses val="autoZero"/>
        <c:auto val="1"/>
        <c:lblOffset val="100"/>
        <c:baseTimeUnit val="years"/>
      </c:dateAx>
      <c:valAx>
        <c:axId val="9629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8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928.46</c:v>
                </c:pt>
                <c:pt idx="3">
                  <c:v>860.78</c:v>
                </c:pt>
                <c:pt idx="4">
                  <c:v>585.13</c:v>
                </c:pt>
              </c:numCache>
            </c:numRef>
          </c:val>
          <c:extLst xmlns:c16r2="http://schemas.microsoft.com/office/drawing/2015/06/chart">
            <c:ext xmlns:c16="http://schemas.microsoft.com/office/drawing/2014/chart" uri="{C3380CC4-5D6E-409C-BE32-E72D297353CC}">
              <c16:uniqueId val="{00000000-4F96-425B-8737-10ABB2EA5881}"/>
            </c:ext>
          </c:extLst>
        </c:ser>
        <c:dLbls>
          <c:showLegendKey val="0"/>
          <c:showVal val="0"/>
          <c:showCatName val="0"/>
          <c:showSerName val="0"/>
          <c:showPercent val="0"/>
          <c:showBubbleSize val="0"/>
        </c:dLbls>
        <c:gapWidth val="150"/>
        <c:axId val="96336128"/>
        <c:axId val="9634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112.88</c:v>
                </c:pt>
                <c:pt idx="3">
                  <c:v>94.97</c:v>
                </c:pt>
                <c:pt idx="4">
                  <c:v>63.96</c:v>
                </c:pt>
              </c:numCache>
            </c:numRef>
          </c:val>
          <c:smooth val="0"/>
          <c:extLst xmlns:c16r2="http://schemas.microsoft.com/office/drawing/2015/06/chart">
            <c:ext xmlns:c16="http://schemas.microsoft.com/office/drawing/2014/chart" uri="{C3380CC4-5D6E-409C-BE32-E72D297353CC}">
              <c16:uniqueId val="{00000001-4F96-425B-8737-10ABB2EA5881}"/>
            </c:ext>
          </c:extLst>
        </c:ser>
        <c:dLbls>
          <c:showLegendKey val="0"/>
          <c:showVal val="0"/>
          <c:showCatName val="0"/>
          <c:showSerName val="0"/>
          <c:showPercent val="0"/>
          <c:showBubbleSize val="0"/>
        </c:dLbls>
        <c:marker val="1"/>
        <c:smooth val="0"/>
        <c:axId val="96336128"/>
        <c:axId val="96342400"/>
      </c:lineChart>
      <c:dateAx>
        <c:axId val="96336128"/>
        <c:scaling>
          <c:orientation val="minMax"/>
        </c:scaling>
        <c:delete val="1"/>
        <c:axPos val="b"/>
        <c:numFmt formatCode="&quot;H&quot;yy" sourceLinked="1"/>
        <c:majorTickMark val="none"/>
        <c:minorTickMark val="none"/>
        <c:tickLblPos val="none"/>
        <c:crossAx val="96342400"/>
        <c:crosses val="autoZero"/>
        <c:auto val="1"/>
        <c:lblOffset val="100"/>
        <c:baseTimeUnit val="years"/>
      </c:dateAx>
      <c:valAx>
        <c:axId val="9634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3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39.4</c:v>
                </c:pt>
                <c:pt idx="3">
                  <c:v>62.12</c:v>
                </c:pt>
                <c:pt idx="4">
                  <c:v>30.84</c:v>
                </c:pt>
              </c:numCache>
            </c:numRef>
          </c:val>
          <c:extLst xmlns:c16r2="http://schemas.microsoft.com/office/drawing/2015/06/chart">
            <c:ext xmlns:c16="http://schemas.microsoft.com/office/drawing/2014/chart" uri="{C3380CC4-5D6E-409C-BE32-E72D297353CC}">
              <c16:uniqueId val="{00000000-A2C9-4E75-85C1-3380FAEBA9BB}"/>
            </c:ext>
          </c:extLst>
        </c:ser>
        <c:dLbls>
          <c:showLegendKey val="0"/>
          <c:showVal val="0"/>
          <c:showCatName val="0"/>
          <c:showSerName val="0"/>
          <c:showPercent val="0"/>
          <c:showBubbleSize val="0"/>
        </c:dLbls>
        <c:gapWidth val="150"/>
        <c:axId val="96363648"/>
        <c:axId val="9636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49.18</c:v>
                </c:pt>
                <c:pt idx="3">
                  <c:v>47.72</c:v>
                </c:pt>
                <c:pt idx="4">
                  <c:v>44.24</c:v>
                </c:pt>
              </c:numCache>
            </c:numRef>
          </c:val>
          <c:smooth val="0"/>
          <c:extLst xmlns:c16r2="http://schemas.microsoft.com/office/drawing/2015/06/chart">
            <c:ext xmlns:c16="http://schemas.microsoft.com/office/drawing/2014/chart" uri="{C3380CC4-5D6E-409C-BE32-E72D297353CC}">
              <c16:uniqueId val="{00000001-A2C9-4E75-85C1-3380FAEBA9BB}"/>
            </c:ext>
          </c:extLst>
        </c:ser>
        <c:dLbls>
          <c:showLegendKey val="0"/>
          <c:showVal val="0"/>
          <c:showCatName val="0"/>
          <c:showSerName val="0"/>
          <c:showPercent val="0"/>
          <c:showBubbleSize val="0"/>
        </c:dLbls>
        <c:marker val="1"/>
        <c:smooth val="0"/>
        <c:axId val="96363648"/>
        <c:axId val="96365568"/>
      </c:lineChart>
      <c:dateAx>
        <c:axId val="96363648"/>
        <c:scaling>
          <c:orientation val="minMax"/>
        </c:scaling>
        <c:delete val="1"/>
        <c:axPos val="b"/>
        <c:numFmt formatCode="&quot;H&quot;yy" sourceLinked="1"/>
        <c:majorTickMark val="none"/>
        <c:minorTickMark val="none"/>
        <c:tickLblPos val="none"/>
        <c:crossAx val="96365568"/>
        <c:crosses val="autoZero"/>
        <c:auto val="1"/>
        <c:lblOffset val="100"/>
        <c:baseTimeUnit val="years"/>
      </c:dateAx>
      <c:valAx>
        <c:axId val="9636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6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2082.9699999999998</c:v>
                </c:pt>
                <c:pt idx="3">
                  <c:v>1811.38</c:v>
                </c:pt>
                <c:pt idx="4">
                  <c:v>1309</c:v>
                </c:pt>
              </c:numCache>
            </c:numRef>
          </c:val>
          <c:extLst xmlns:c16r2="http://schemas.microsoft.com/office/drawing/2015/06/chart">
            <c:ext xmlns:c16="http://schemas.microsoft.com/office/drawing/2014/chart" uri="{C3380CC4-5D6E-409C-BE32-E72D297353CC}">
              <c16:uniqueId val="{00000000-EB14-432F-BACD-1E06A827C326}"/>
            </c:ext>
          </c:extLst>
        </c:ser>
        <c:dLbls>
          <c:showLegendKey val="0"/>
          <c:showVal val="0"/>
          <c:showCatName val="0"/>
          <c:showSerName val="0"/>
          <c:showPercent val="0"/>
          <c:showBubbleSize val="0"/>
        </c:dLbls>
        <c:gapWidth val="150"/>
        <c:axId val="96409088"/>
        <c:axId val="9641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1194.1500000000001</c:v>
                </c:pt>
                <c:pt idx="3">
                  <c:v>1206.79</c:v>
                </c:pt>
                <c:pt idx="4">
                  <c:v>1258.43</c:v>
                </c:pt>
              </c:numCache>
            </c:numRef>
          </c:val>
          <c:smooth val="0"/>
          <c:extLst xmlns:c16r2="http://schemas.microsoft.com/office/drawing/2015/06/chart">
            <c:ext xmlns:c16="http://schemas.microsoft.com/office/drawing/2014/chart" uri="{C3380CC4-5D6E-409C-BE32-E72D297353CC}">
              <c16:uniqueId val="{00000001-EB14-432F-BACD-1E06A827C326}"/>
            </c:ext>
          </c:extLst>
        </c:ser>
        <c:dLbls>
          <c:showLegendKey val="0"/>
          <c:showVal val="0"/>
          <c:showCatName val="0"/>
          <c:showSerName val="0"/>
          <c:showPercent val="0"/>
          <c:showBubbleSize val="0"/>
        </c:dLbls>
        <c:marker val="1"/>
        <c:smooth val="0"/>
        <c:axId val="96409088"/>
        <c:axId val="96411008"/>
      </c:lineChart>
      <c:dateAx>
        <c:axId val="96409088"/>
        <c:scaling>
          <c:orientation val="minMax"/>
        </c:scaling>
        <c:delete val="1"/>
        <c:axPos val="b"/>
        <c:numFmt formatCode="&quot;H&quot;yy" sourceLinked="1"/>
        <c:majorTickMark val="none"/>
        <c:minorTickMark val="none"/>
        <c:tickLblPos val="none"/>
        <c:crossAx val="96411008"/>
        <c:crosses val="autoZero"/>
        <c:auto val="1"/>
        <c:lblOffset val="100"/>
        <c:baseTimeUnit val="years"/>
      </c:dateAx>
      <c:valAx>
        <c:axId val="9641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0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90.86</c:v>
                </c:pt>
                <c:pt idx="3">
                  <c:v>102.1</c:v>
                </c:pt>
                <c:pt idx="4">
                  <c:v>58.09</c:v>
                </c:pt>
              </c:numCache>
            </c:numRef>
          </c:val>
          <c:extLst xmlns:c16r2="http://schemas.microsoft.com/office/drawing/2015/06/chart">
            <c:ext xmlns:c16="http://schemas.microsoft.com/office/drawing/2014/chart" uri="{C3380CC4-5D6E-409C-BE32-E72D297353CC}">
              <c16:uniqueId val="{00000000-1AF3-4414-AD03-D6BBBA55F245}"/>
            </c:ext>
          </c:extLst>
        </c:ser>
        <c:dLbls>
          <c:showLegendKey val="0"/>
          <c:showVal val="0"/>
          <c:showCatName val="0"/>
          <c:showSerName val="0"/>
          <c:showPercent val="0"/>
          <c:showBubbleSize val="0"/>
        </c:dLbls>
        <c:gapWidth val="150"/>
        <c:axId val="96442240"/>
        <c:axId val="9645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72.260000000000005</c:v>
                </c:pt>
                <c:pt idx="3">
                  <c:v>71.84</c:v>
                </c:pt>
                <c:pt idx="4">
                  <c:v>73.36</c:v>
                </c:pt>
              </c:numCache>
            </c:numRef>
          </c:val>
          <c:smooth val="0"/>
          <c:extLst xmlns:c16r2="http://schemas.microsoft.com/office/drawing/2015/06/chart">
            <c:ext xmlns:c16="http://schemas.microsoft.com/office/drawing/2014/chart" uri="{C3380CC4-5D6E-409C-BE32-E72D297353CC}">
              <c16:uniqueId val="{00000001-1AF3-4414-AD03-D6BBBA55F245}"/>
            </c:ext>
          </c:extLst>
        </c:ser>
        <c:dLbls>
          <c:showLegendKey val="0"/>
          <c:showVal val="0"/>
          <c:showCatName val="0"/>
          <c:showSerName val="0"/>
          <c:showPercent val="0"/>
          <c:showBubbleSize val="0"/>
        </c:dLbls>
        <c:marker val="1"/>
        <c:smooth val="0"/>
        <c:axId val="96442240"/>
        <c:axId val="96452608"/>
      </c:lineChart>
      <c:dateAx>
        <c:axId val="96442240"/>
        <c:scaling>
          <c:orientation val="minMax"/>
        </c:scaling>
        <c:delete val="1"/>
        <c:axPos val="b"/>
        <c:numFmt formatCode="&quot;H&quot;yy" sourceLinked="1"/>
        <c:majorTickMark val="none"/>
        <c:minorTickMark val="none"/>
        <c:tickLblPos val="none"/>
        <c:crossAx val="96452608"/>
        <c:crosses val="autoZero"/>
        <c:auto val="1"/>
        <c:lblOffset val="100"/>
        <c:baseTimeUnit val="years"/>
      </c:dateAx>
      <c:valAx>
        <c:axId val="9645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4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150</c:v>
                </c:pt>
                <c:pt idx="3">
                  <c:v>150.19</c:v>
                </c:pt>
                <c:pt idx="4">
                  <c:v>244.54</c:v>
                </c:pt>
              </c:numCache>
            </c:numRef>
          </c:val>
          <c:extLst xmlns:c16r2="http://schemas.microsoft.com/office/drawing/2015/06/chart">
            <c:ext xmlns:c16="http://schemas.microsoft.com/office/drawing/2014/chart" uri="{C3380CC4-5D6E-409C-BE32-E72D297353CC}">
              <c16:uniqueId val="{00000000-7798-4629-B1C5-F09995D1C59D}"/>
            </c:ext>
          </c:extLst>
        </c:ser>
        <c:dLbls>
          <c:showLegendKey val="0"/>
          <c:showVal val="0"/>
          <c:showCatName val="0"/>
          <c:showSerName val="0"/>
          <c:showPercent val="0"/>
          <c:showBubbleSize val="0"/>
        </c:dLbls>
        <c:gapWidth val="150"/>
        <c:axId val="97605888"/>
        <c:axId val="9760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230.02</c:v>
                </c:pt>
                <c:pt idx="3">
                  <c:v>228.47</c:v>
                </c:pt>
                <c:pt idx="4">
                  <c:v>224.88</c:v>
                </c:pt>
              </c:numCache>
            </c:numRef>
          </c:val>
          <c:smooth val="0"/>
          <c:extLst xmlns:c16r2="http://schemas.microsoft.com/office/drawing/2015/06/chart">
            <c:ext xmlns:c16="http://schemas.microsoft.com/office/drawing/2014/chart" uri="{C3380CC4-5D6E-409C-BE32-E72D297353CC}">
              <c16:uniqueId val="{00000001-7798-4629-B1C5-F09995D1C59D}"/>
            </c:ext>
          </c:extLst>
        </c:ser>
        <c:dLbls>
          <c:showLegendKey val="0"/>
          <c:showVal val="0"/>
          <c:showCatName val="0"/>
          <c:showSerName val="0"/>
          <c:showPercent val="0"/>
          <c:showBubbleSize val="0"/>
        </c:dLbls>
        <c:marker val="1"/>
        <c:smooth val="0"/>
        <c:axId val="97605888"/>
        <c:axId val="97608064"/>
      </c:lineChart>
      <c:dateAx>
        <c:axId val="97605888"/>
        <c:scaling>
          <c:orientation val="minMax"/>
        </c:scaling>
        <c:delete val="1"/>
        <c:axPos val="b"/>
        <c:numFmt formatCode="&quot;H&quot;yy" sourceLinked="1"/>
        <c:majorTickMark val="none"/>
        <c:minorTickMark val="none"/>
        <c:tickLblPos val="none"/>
        <c:crossAx val="97608064"/>
        <c:crosses val="autoZero"/>
        <c:auto val="1"/>
        <c:lblOffset val="100"/>
        <c:baseTimeUnit val="years"/>
      </c:dateAx>
      <c:valAx>
        <c:axId val="9760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0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 zoomScale="75" zoomScaleNormal="7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鳥取県　江府町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2775</v>
      </c>
      <c r="AM8" s="69"/>
      <c r="AN8" s="69"/>
      <c r="AO8" s="69"/>
      <c r="AP8" s="69"/>
      <c r="AQ8" s="69"/>
      <c r="AR8" s="69"/>
      <c r="AS8" s="69"/>
      <c r="AT8" s="68">
        <f>データ!T6</f>
        <v>124.52</v>
      </c>
      <c r="AU8" s="68"/>
      <c r="AV8" s="68"/>
      <c r="AW8" s="68"/>
      <c r="AX8" s="68"/>
      <c r="AY8" s="68"/>
      <c r="AZ8" s="68"/>
      <c r="BA8" s="68"/>
      <c r="BB8" s="68">
        <f>データ!U6</f>
        <v>22.29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51.71</v>
      </c>
      <c r="J10" s="68"/>
      <c r="K10" s="68"/>
      <c r="L10" s="68"/>
      <c r="M10" s="68"/>
      <c r="N10" s="68"/>
      <c r="O10" s="68"/>
      <c r="P10" s="68">
        <f>データ!P6</f>
        <v>54.48</v>
      </c>
      <c r="Q10" s="68"/>
      <c r="R10" s="68"/>
      <c r="S10" s="68"/>
      <c r="T10" s="68"/>
      <c r="U10" s="68"/>
      <c r="V10" s="68"/>
      <c r="W10" s="68">
        <f>データ!Q6</f>
        <v>100</v>
      </c>
      <c r="X10" s="68"/>
      <c r="Y10" s="68"/>
      <c r="Z10" s="68"/>
      <c r="AA10" s="68"/>
      <c r="AB10" s="68"/>
      <c r="AC10" s="68"/>
      <c r="AD10" s="69">
        <f>データ!R6</f>
        <v>3696</v>
      </c>
      <c r="AE10" s="69"/>
      <c r="AF10" s="69"/>
      <c r="AG10" s="69"/>
      <c r="AH10" s="69"/>
      <c r="AI10" s="69"/>
      <c r="AJ10" s="69"/>
      <c r="AK10" s="2"/>
      <c r="AL10" s="69">
        <f>データ!V6</f>
        <v>1491</v>
      </c>
      <c r="AM10" s="69"/>
      <c r="AN10" s="69"/>
      <c r="AO10" s="69"/>
      <c r="AP10" s="69"/>
      <c r="AQ10" s="69"/>
      <c r="AR10" s="69"/>
      <c r="AS10" s="69"/>
      <c r="AT10" s="68">
        <f>データ!W6</f>
        <v>0.68</v>
      </c>
      <c r="AU10" s="68"/>
      <c r="AV10" s="68"/>
      <c r="AW10" s="68"/>
      <c r="AX10" s="68"/>
      <c r="AY10" s="68"/>
      <c r="AZ10" s="68"/>
      <c r="BA10" s="68"/>
      <c r="BB10" s="68">
        <f>データ!X6</f>
        <v>2192.65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ean5xYo/0BDqFhH9c96HSCYu60WFF+nHeifjp0tpAqrHalEfds5mlW++BymsB7YkXwy9twTxzGAuWfJwWkpKXw==" saltValue="9B3yuDlafeOqku+d6xQKT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314030</v>
      </c>
      <c r="D6" s="33">
        <f t="shared" si="3"/>
        <v>46</v>
      </c>
      <c r="E6" s="33">
        <f t="shared" si="3"/>
        <v>17</v>
      </c>
      <c r="F6" s="33">
        <f t="shared" si="3"/>
        <v>4</v>
      </c>
      <c r="G6" s="33">
        <f t="shared" si="3"/>
        <v>0</v>
      </c>
      <c r="H6" s="33" t="str">
        <f t="shared" si="3"/>
        <v>鳥取県　江府町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51.71</v>
      </c>
      <c r="P6" s="34">
        <f t="shared" si="3"/>
        <v>54.48</v>
      </c>
      <c r="Q6" s="34">
        <f t="shared" si="3"/>
        <v>100</v>
      </c>
      <c r="R6" s="34">
        <f t="shared" si="3"/>
        <v>3696</v>
      </c>
      <c r="S6" s="34">
        <f t="shared" si="3"/>
        <v>2775</v>
      </c>
      <c r="T6" s="34">
        <f t="shared" si="3"/>
        <v>124.52</v>
      </c>
      <c r="U6" s="34">
        <f t="shared" si="3"/>
        <v>22.29</v>
      </c>
      <c r="V6" s="34">
        <f t="shared" si="3"/>
        <v>1491</v>
      </c>
      <c r="W6" s="34">
        <f t="shared" si="3"/>
        <v>0.68</v>
      </c>
      <c r="X6" s="34">
        <f t="shared" si="3"/>
        <v>2192.65</v>
      </c>
      <c r="Y6" s="35" t="str">
        <f>IF(Y7="",NA(),Y7)</f>
        <v>-</v>
      </c>
      <c r="Z6" s="35" t="str">
        <f t="shared" ref="Z6:AH6" si="4">IF(Z7="",NA(),Z7)</f>
        <v>-</v>
      </c>
      <c r="AA6" s="35">
        <f t="shared" si="4"/>
        <v>77.19</v>
      </c>
      <c r="AB6" s="35">
        <f t="shared" si="4"/>
        <v>94.17</v>
      </c>
      <c r="AC6" s="35">
        <f t="shared" si="4"/>
        <v>94.9</v>
      </c>
      <c r="AD6" s="35" t="str">
        <f t="shared" si="4"/>
        <v>-</v>
      </c>
      <c r="AE6" s="35" t="str">
        <f t="shared" si="4"/>
        <v>-</v>
      </c>
      <c r="AF6" s="35">
        <f t="shared" si="4"/>
        <v>101.72</v>
      </c>
      <c r="AG6" s="35">
        <f t="shared" si="4"/>
        <v>102.73</v>
      </c>
      <c r="AH6" s="35">
        <f t="shared" si="4"/>
        <v>105.78</v>
      </c>
      <c r="AI6" s="34" t="str">
        <f>IF(AI7="","",IF(AI7="-","【-】","【"&amp;SUBSTITUTE(TEXT(AI7,"#,##0.00"),"-","△")&amp;"】"))</f>
        <v>【104.83】</v>
      </c>
      <c r="AJ6" s="35" t="str">
        <f>IF(AJ7="",NA(),AJ7)</f>
        <v>-</v>
      </c>
      <c r="AK6" s="35" t="str">
        <f t="shared" ref="AK6:AS6" si="5">IF(AK7="",NA(),AK7)</f>
        <v>-</v>
      </c>
      <c r="AL6" s="35">
        <f t="shared" si="5"/>
        <v>928.46</v>
      </c>
      <c r="AM6" s="35">
        <f t="shared" si="5"/>
        <v>860.78</v>
      </c>
      <c r="AN6" s="35">
        <f t="shared" si="5"/>
        <v>585.13</v>
      </c>
      <c r="AO6" s="35" t="str">
        <f t="shared" si="5"/>
        <v>-</v>
      </c>
      <c r="AP6" s="35" t="str">
        <f t="shared" si="5"/>
        <v>-</v>
      </c>
      <c r="AQ6" s="35">
        <f t="shared" si="5"/>
        <v>112.88</v>
      </c>
      <c r="AR6" s="35">
        <f t="shared" si="5"/>
        <v>94.97</v>
      </c>
      <c r="AS6" s="35">
        <f t="shared" si="5"/>
        <v>63.96</v>
      </c>
      <c r="AT6" s="34" t="str">
        <f>IF(AT7="","",IF(AT7="-","【-】","【"&amp;SUBSTITUTE(TEXT(AT7,"#,##0.00"),"-","△")&amp;"】"))</f>
        <v>【61.55】</v>
      </c>
      <c r="AU6" s="35" t="str">
        <f>IF(AU7="",NA(),AU7)</f>
        <v>-</v>
      </c>
      <c r="AV6" s="35" t="str">
        <f t="shared" ref="AV6:BD6" si="6">IF(AV7="",NA(),AV7)</f>
        <v>-</v>
      </c>
      <c r="AW6" s="35">
        <f t="shared" si="6"/>
        <v>39.4</v>
      </c>
      <c r="AX6" s="35">
        <f t="shared" si="6"/>
        <v>62.12</v>
      </c>
      <c r="AY6" s="35">
        <f t="shared" si="6"/>
        <v>30.84</v>
      </c>
      <c r="AZ6" s="35" t="str">
        <f t="shared" si="6"/>
        <v>-</v>
      </c>
      <c r="BA6" s="35" t="str">
        <f t="shared" si="6"/>
        <v>-</v>
      </c>
      <c r="BB6" s="35">
        <f t="shared" si="6"/>
        <v>49.18</v>
      </c>
      <c r="BC6" s="35">
        <f t="shared" si="6"/>
        <v>47.72</v>
      </c>
      <c r="BD6" s="35">
        <f t="shared" si="6"/>
        <v>44.24</v>
      </c>
      <c r="BE6" s="34" t="str">
        <f>IF(BE7="","",IF(BE7="-","【-】","【"&amp;SUBSTITUTE(TEXT(BE7,"#,##0.00"),"-","△")&amp;"】"))</f>
        <v>【45.34】</v>
      </c>
      <c r="BF6" s="35" t="str">
        <f>IF(BF7="",NA(),BF7)</f>
        <v>-</v>
      </c>
      <c r="BG6" s="35" t="str">
        <f t="shared" ref="BG6:BO6" si="7">IF(BG7="",NA(),BG7)</f>
        <v>-</v>
      </c>
      <c r="BH6" s="35">
        <f t="shared" si="7"/>
        <v>2082.9699999999998</v>
      </c>
      <c r="BI6" s="35">
        <f t="shared" si="7"/>
        <v>1811.38</v>
      </c>
      <c r="BJ6" s="35">
        <f t="shared" si="7"/>
        <v>1309</v>
      </c>
      <c r="BK6" s="35" t="str">
        <f t="shared" si="7"/>
        <v>-</v>
      </c>
      <c r="BL6" s="35" t="str">
        <f t="shared" si="7"/>
        <v>-</v>
      </c>
      <c r="BM6" s="35">
        <f t="shared" si="7"/>
        <v>1194.1500000000001</v>
      </c>
      <c r="BN6" s="35">
        <f t="shared" si="7"/>
        <v>1206.79</v>
      </c>
      <c r="BO6" s="35">
        <f t="shared" si="7"/>
        <v>1258.43</v>
      </c>
      <c r="BP6" s="34" t="str">
        <f>IF(BP7="","",IF(BP7="-","【-】","【"&amp;SUBSTITUTE(TEXT(BP7,"#,##0.00"),"-","△")&amp;"】"))</f>
        <v>【1,260.21】</v>
      </c>
      <c r="BQ6" s="35" t="str">
        <f>IF(BQ7="",NA(),BQ7)</f>
        <v>-</v>
      </c>
      <c r="BR6" s="35" t="str">
        <f t="shared" ref="BR6:BZ6" si="8">IF(BR7="",NA(),BR7)</f>
        <v>-</v>
      </c>
      <c r="BS6" s="35">
        <f t="shared" si="8"/>
        <v>90.86</v>
      </c>
      <c r="BT6" s="35">
        <f t="shared" si="8"/>
        <v>102.1</v>
      </c>
      <c r="BU6" s="35">
        <f t="shared" si="8"/>
        <v>58.09</v>
      </c>
      <c r="BV6" s="35" t="str">
        <f t="shared" si="8"/>
        <v>-</v>
      </c>
      <c r="BW6" s="35" t="str">
        <f t="shared" si="8"/>
        <v>-</v>
      </c>
      <c r="BX6" s="35">
        <f t="shared" si="8"/>
        <v>72.260000000000005</v>
      </c>
      <c r="BY6" s="35">
        <f t="shared" si="8"/>
        <v>71.84</v>
      </c>
      <c r="BZ6" s="35">
        <f t="shared" si="8"/>
        <v>73.36</v>
      </c>
      <c r="CA6" s="34" t="str">
        <f>IF(CA7="","",IF(CA7="-","【-】","【"&amp;SUBSTITUTE(TEXT(CA7,"#,##0.00"),"-","△")&amp;"】"))</f>
        <v>【75.29】</v>
      </c>
      <c r="CB6" s="35" t="str">
        <f>IF(CB7="",NA(),CB7)</f>
        <v>-</v>
      </c>
      <c r="CC6" s="35" t="str">
        <f t="shared" ref="CC6:CK6" si="9">IF(CC7="",NA(),CC7)</f>
        <v>-</v>
      </c>
      <c r="CD6" s="35">
        <f t="shared" si="9"/>
        <v>150</v>
      </c>
      <c r="CE6" s="35">
        <f t="shared" si="9"/>
        <v>150.19</v>
      </c>
      <c r="CF6" s="35">
        <f t="shared" si="9"/>
        <v>244.54</v>
      </c>
      <c r="CG6" s="35" t="str">
        <f t="shared" si="9"/>
        <v>-</v>
      </c>
      <c r="CH6" s="35" t="str">
        <f t="shared" si="9"/>
        <v>-</v>
      </c>
      <c r="CI6" s="35">
        <f t="shared" si="9"/>
        <v>230.02</v>
      </c>
      <c r="CJ6" s="35">
        <f t="shared" si="9"/>
        <v>228.47</v>
      </c>
      <c r="CK6" s="35">
        <f t="shared" si="9"/>
        <v>224.88</v>
      </c>
      <c r="CL6" s="34" t="str">
        <f>IF(CL7="","",IF(CL7="-","【-】","【"&amp;SUBSTITUTE(TEXT(CL7,"#,##0.00"),"-","△")&amp;"】"))</f>
        <v>【215.41】</v>
      </c>
      <c r="CM6" s="35" t="str">
        <f>IF(CM7="",NA(),CM7)</f>
        <v>-</v>
      </c>
      <c r="CN6" s="35" t="str">
        <f t="shared" ref="CN6:CV6" si="10">IF(CN7="",NA(),CN7)</f>
        <v>-</v>
      </c>
      <c r="CO6" s="35">
        <f t="shared" si="10"/>
        <v>30.1</v>
      </c>
      <c r="CP6" s="35">
        <f t="shared" si="10"/>
        <v>29.6</v>
      </c>
      <c r="CQ6" s="35">
        <f t="shared" si="10"/>
        <v>48.7</v>
      </c>
      <c r="CR6" s="35" t="str">
        <f t="shared" si="10"/>
        <v>-</v>
      </c>
      <c r="CS6" s="35" t="str">
        <f t="shared" si="10"/>
        <v>-</v>
      </c>
      <c r="CT6" s="35">
        <f t="shared" si="10"/>
        <v>42.56</v>
      </c>
      <c r="CU6" s="35">
        <f t="shared" si="10"/>
        <v>42.47</v>
      </c>
      <c r="CV6" s="35">
        <f t="shared" si="10"/>
        <v>42.4</v>
      </c>
      <c r="CW6" s="34" t="str">
        <f>IF(CW7="","",IF(CW7="-","【-】","【"&amp;SUBSTITUTE(TEXT(CW7,"#,##0.00"),"-","△")&amp;"】"))</f>
        <v>【42.90】</v>
      </c>
      <c r="CX6" s="35" t="str">
        <f>IF(CX7="",NA(),CX7)</f>
        <v>-</v>
      </c>
      <c r="CY6" s="35" t="str">
        <f t="shared" ref="CY6:DG6" si="11">IF(CY7="",NA(),CY7)</f>
        <v>-</v>
      </c>
      <c r="CZ6" s="35">
        <f t="shared" si="11"/>
        <v>91.72</v>
      </c>
      <c r="DA6" s="35">
        <f t="shared" si="11"/>
        <v>91.04</v>
      </c>
      <c r="DB6" s="35">
        <f t="shared" si="11"/>
        <v>98.59</v>
      </c>
      <c r="DC6" s="35" t="str">
        <f t="shared" si="11"/>
        <v>-</v>
      </c>
      <c r="DD6" s="35" t="str">
        <f t="shared" si="11"/>
        <v>-</v>
      </c>
      <c r="DE6" s="35">
        <f t="shared" si="11"/>
        <v>83.32</v>
      </c>
      <c r="DF6" s="35">
        <f t="shared" si="11"/>
        <v>83.75</v>
      </c>
      <c r="DG6" s="35">
        <f t="shared" si="11"/>
        <v>84.19</v>
      </c>
      <c r="DH6" s="34" t="str">
        <f>IF(DH7="","",IF(DH7="-","【-】","【"&amp;SUBSTITUTE(TEXT(DH7,"#,##0.00"),"-","△")&amp;"】"))</f>
        <v>【84.75】</v>
      </c>
      <c r="DI6" s="35" t="str">
        <f>IF(DI7="",NA(),DI7)</f>
        <v>-</v>
      </c>
      <c r="DJ6" s="35" t="str">
        <f t="shared" ref="DJ6:DR6" si="12">IF(DJ7="",NA(),DJ7)</f>
        <v>-</v>
      </c>
      <c r="DK6" s="35">
        <f t="shared" si="12"/>
        <v>47.97</v>
      </c>
      <c r="DL6" s="35">
        <f t="shared" si="12"/>
        <v>49.74</v>
      </c>
      <c r="DM6" s="35">
        <f t="shared" si="12"/>
        <v>54.17</v>
      </c>
      <c r="DN6" s="35" t="str">
        <f t="shared" si="12"/>
        <v>-</v>
      </c>
      <c r="DO6" s="35" t="str">
        <f t="shared" si="12"/>
        <v>-</v>
      </c>
      <c r="DP6" s="35">
        <f t="shared" si="12"/>
        <v>24.68</v>
      </c>
      <c r="DQ6" s="35">
        <f t="shared" si="12"/>
        <v>24.68</v>
      </c>
      <c r="DR6" s="35">
        <f t="shared" si="12"/>
        <v>21.36</v>
      </c>
      <c r="DS6" s="34" t="str">
        <f>IF(DS7="","",IF(DS7="-","【-】","【"&amp;SUBSTITUTE(TEXT(DS7,"#,##0.00"),"-","△")&amp;"】"))</f>
        <v>【23.60】</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0.01</v>
      </c>
      <c r="EB6" s="35">
        <f t="shared" si="13"/>
        <v>8.6199999999999992</v>
      </c>
      <c r="EC6" s="35">
        <f t="shared" si="13"/>
        <v>0.01</v>
      </c>
      <c r="ED6" s="34" t="str">
        <f>IF(ED7="","",IF(ED7="-","【-】","【"&amp;SUBSTITUTE(TEXT(ED7,"#,##0.00"),"-","△")&amp;"】"))</f>
        <v>【0.01】</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0.13</v>
      </c>
      <c r="EM6" s="35">
        <f t="shared" si="14"/>
        <v>0.36</v>
      </c>
      <c r="EN6" s="35">
        <f t="shared" si="14"/>
        <v>0.39</v>
      </c>
      <c r="EO6" s="34" t="str">
        <f>IF(EO7="","",IF(EO7="-","【-】","【"&amp;SUBSTITUTE(TEXT(EO7,"#,##0.00"),"-","△")&amp;"】"))</f>
        <v>【0.30】</v>
      </c>
    </row>
    <row r="7" spans="1:148" s="36" customFormat="1" x14ac:dyDescent="0.15">
      <c r="A7" s="28"/>
      <c r="B7" s="37">
        <v>2020</v>
      </c>
      <c r="C7" s="37">
        <v>314030</v>
      </c>
      <c r="D7" s="37">
        <v>46</v>
      </c>
      <c r="E7" s="37">
        <v>17</v>
      </c>
      <c r="F7" s="37">
        <v>4</v>
      </c>
      <c r="G7" s="37">
        <v>0</v>
      </c>
      <c r="H7" s="37" t="s">
        <v>96</v>
      </c>
      <c r="I7" s="37" t="s">
        <v>97</v>
      </c>
      <c r="J7" s="37" t="s">
        <v>98</v>
      </c>
      <c r="K7" s="37" t="s">
        <v>99</v>
      </c>
      <c r="L7" s="37" t="s">
        <v>100</v>
      </c>
      <c r="M7" s="37" t="s">
        <v>101</v>
      </c>
      <c r="N7" s="38" t="s">
        <v>102</v>
      </c>
      <c r="O7" s="38">
        <v>51.71</v>
      </c>
      <c r="P7" s="38">
        <v>54.48</v>
      </c>
      <c r="Q7" s="38">
        <v>100</v>
      </c>
      <c r="R7" s="38">
        <v>3696</v>
      </c>
      <c r="S7" s="38">
        <v>2775</v>
      </c>
      <c r="T7" s="38">
        <v>124.52</v>
      </c>
      <c r="U7" s="38">
        <v>22.29</v>
      </c>
      <c r="V7" s="38">
        <v>1491</v>
      </c>
      <c r="W7" s="38">
        <v>0.68</v>
      </c>
      <c r="X7" s="38">
        <v>2192.65</v>
      </c>
      <c r="Y7" s="38" t="s">
        <v>102</v>
      </c>
      <c r="Z7" s="38" t="s">
        <v>102</v>
      </c>
      <c r="AA7" s="38">
        <v>77.19</v>
      </c>
      <c r="AB7" s="38">
        <v>94.17</v>
      </c>
      <c r="AC7" s="38">
        <v>94.9</v>
      </c>
      <c r="AD7" s="38" t="s">
        <v>102</v>
      </c>
      <c r="AE7" s="38" t="s">
        <v>102</v>
      </c>
      <c r="AF7" s="38">
        <v>101.72</v>
      </c>
      <c r="AG7" s="38">
        <v>102.73</v>
      </c>
      <c r="AH7" s="38">
        <v>105.78</v>
      </c>
      <c r="AI7" s="38">
        <v>104.83</v>
      </c>
      <c r="AJ7" s="38" t="s">
        <v>102</v>
      </c>
      <c r="AK7" s="38" t="s">
        <v>102</v>
      </c>
      <c r="AL7" s="38">
        <v>928.46</v>
      </c>
      <c r="AM7" s="38">
        <v>860.78</v>
      </c>
      <c r="AN7" s="38">
        <v>585.13</v>
      </c>
      <c r="AO7" s="38" t="s">
        <v>102</v>
      </c>
      <c r="AP7" s="38" t="s">
        <v>102</v>
      </c>
      <c r="AQ7" s="38">
        <v>112.88</v>
      </c>
      <c r="AR7" s="38">
        <v>94.97</v>
      </c>
      <c r="AS7" s="38">
        <v>63.96</v>
      </c>
      <c r="AT7" s="38">
        <v>61.55</v>
      </c>
      <c r="AU7" s="38" t="s">
        <v>102</v>
      </c>
      <c r="AV7" s="38" t="s">
        <v>102</v>
      </c>
      <c r="AW7" s="38">
        <v>39.4</v>
      </c>
      <c r="AX7" s="38">
        <v>62.12</v>
      </c>
      <c r="AY7" s="38">
        <v>30.84</v>
      </c>
      <c r="AZ7" s="38" t="s">
        <v>102</v>
      </c>
      <c r="BA7" s="38" t="s">
        <v>102</v>
      </c>
      <c r="BB7" s="38">
        <v>49.18</v>
      </c>
      <c r="BC7" s="38">
        <v>47.72</v>
      </c>
      <c r="BD7" s="38">
        <v>44.24</v>
      </c>
      <c r="BE7" s="38">
        <v>45.34</v>
      </c>
      <c r="BF7" s="38" t="s">
        <v>102</v>
      </c>
      <c r="BG7" s="38" t="s">
        <v>102</v>
      </c>
      <c r="BH7" s="38">
        <v>2082.9699999999998</v>
      </c>
      <c r="BI7" s="38">
        <v>1811.38</v>
      </c>
      <c r="BJ7" s="38">
        <v>1309</v>
      </c>
      <c r="BK7" s="38" t="s">
        <v>102</v>
      </c>
      <c r="BL7" s="38" t="s">
        <v>102</v>
      </c>
      <c r="BM7" s="38">
        <v>1194.1500000000001</v>
      </c>
      <c r="BN7" s="38">
        <v>1206.79</v>
      </c>
      <c r="BO7" s="38">
        <v>1258.43</v>
      </c>
      <c r="BP7" s="38">
        <v>1260.21</v>
      </c>
      <c r="BQ7" s="38" t="s">
        <v>102</v>
      </c>
      <c r="BR7" s="38" t="s">
        <v>102</v>
      </c>
      <c r="BS7" s="38">
        <v>90.86</v>
      </c>
      <c r="BT7" s="38">
        <v>102.1</v>
      </c>
      <c r="BU7" s="38">
        <v>58.09</v>
      </c>
      <c r="BV7" s="38" t="s">
        <v>102</v>
      </c>
      <c r="BW7" s="38" t="s">
        <v>102</v>
      </c>
      <c r="BX7" s="38">
        <v>72.260000000000005</v>
      </c>
      <c r="BY7" s="38">
        <v>71.84</v>
      </c>
      <c r="BZ7" s="38">
        <v>73.36</v>
      </c>
      <c r="CA7" s="38">
        <v>75.290000000000006</v>
      </c>
      <c r="CB7" s="38" t="s">
        <v>102</v>
      </c>
      <c r="CC7" s="38" t="s">
        <v>102</v>
      </c>
      <c r="CD7" s="38">
        <v>150</v>
      </c>
      <c r="CE7" s="38">
        <v>150.19</v>
      </c>
      <c r="CF7" s="38">
        <v>244.54</v>
      </c>
      <c r="CG7" s="38" t="s">
        <v>102</v>
      </c>
      <c r="CH7" s="38" t="s">
        <v>102</v>
      </c>
      <c r="CI7" s="38">
        <v>230.02</v>
      </c>
      <c r="CJ7" s="38">
        <v>228.47</v>
      </c>
      <c r="CK7" s="38">
        <v>224.88</v>
      </c>
      <c r="CL7" s="38">
        <v>215.41</v>
      </c>
      <c r="CM7" s="38" t="s">
        <v>102</v>
      </c>
      <c r="CN7" s="38" t="s">
        <v>102</v>
      </c>
      <c r="CO7" s="38">
        <v>30.1</v>
      </c>
      <c r="CP7" s="38">
        <v>29.6</v>
      </c>
      <c r="CQ7" s="38">
        <v>48.7</v>
      </c>
      <c r="CR7" s="38" t="s">
        <v>102</v>
      </c>
      <c r="CS7" s="38" t="s">
        <v>102</v>
      </c>
      <c r="CT7" s="38">
        <v>42.56</v>
      </c>
      <c r="CU7" s="38">
        <v>42.47</v>
      </c>
      <c r="CV7" s="38">
        <v>42.4</v>
      </c>
      <c r="CW7" s="38">
        <v>42.9</v>
      </c>
      <c r="CX7" s="38" t="s">
        <v>102</v>
      </c>
      <c r="CY7" s="38" t="s">
        <v>102</v>
      </c>
      <c r="CZ7" s="38">
        <v>91.72</v>
      </c>
      <c r="DA7" s="38">
        <v>91.04</v>
      </c>
      <c r="DB7" s="38">
        <v>98.59</v>
      </c>
      <c r="DC7" s="38" t="s">
        <v>102</v>
      </c>
      <c r="DD7" s="38" t="s">
        <v>102</v>
      </c>
      <c r="DE7" s="38">
        <v>83.32</v>
      </c>
      <c r="DF7" s="38">
        <v>83.75</v>
      </c>
      <c r="DG7" s="38">
        <v>84.19</v>
      </c>
      <c r="DH7" s="38">
        <v>84.75</v>
      </c>
      <c r="DI7" s="38" t="s">
        <v>102</v>
      </c>
      <c r="DJ7" s="38" t="s">
        <v>102</v>
      </c>
      <c r="DK7" s="38">
        <v>47.97</v>
      </c>
      <c r="DL7" s="38">
        <v>49.74</v>
      </c>
      <c r="DM7" s="38">
        <v>54.17</v>
      </c>
      <c r="DN7" s="38" t="s">
        <v>102</v>
      </c>
      <c r="DO7" s="38" t="s">
        <v>102</v>
      </c>
      <c r="DP7" s="38">
        <v>24.68</v>
      </c>
      <c r="DQ7" s="38">
        <v>24.68</v>
      </c>
      <c r="DR7" s="38">
        <v>21.36</v>
      </c>
      <c r="DS7" s="38">
        <v>23.6</v>
      </c>
      <c r="DT7" s="38" t="s">
        <v>102</v>
      </c>
      <c r="DU7" s="38" t="s">
        <v>102</v>
      </c>
      <c r="DV7" s="38">
        <v>0</v>
      </c>
      <c r="DW7" s="38">
        <v>0</v>
      </c>
      <c r="DX7" s="38">
        <v>0</v>
      </c>
      <c r="DY7" s="38" t="s">
        <v>102</v>
      </c>
      <c r="DZ7" s="38" t="s">
        <v>102</v>
      </c>
      <c r="EA7" s="38">
        <v>0.01</v>
      </c>
      <c r="EB7" s="38">
        <v>8.6199999999999992</v>
      </c>
      <c r="EC7" s="38">
        <v>0.01</v>
      </c>
      <c r="ED7" s="38">
        <v>0.01</v>
      </c>
      <c r="EE7" s="38" t="s">
        <v>102</v>
      </c>
      <c r="EF7" s="38" t="s">
        <v>102</v>
      </c>
      <c r="EG7" s="38">
        <v>0</v>
      </c>
      <c r="EH7" s="38">
        <v>0</v>
      </c>
      <c r="EI7" s="38">
        <v>0</v>
      </c>
      <c r="EJ7" s="38" t="s">
        <v>102</v>
      </c>
      <c r="EK7" s="38" t="s">
        <v>102</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2021-12-03T07:26:43Z</dcterms:created>
  <dcterms:modified xsi:type="dcterms:W3CDTF">2022-01-28T02:03:38Z</dcterms:modified>
  <cp:category/>
</cp:coreProperties>
</file>