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0.241.255.115\soumu\KAG\財政\公営企業関係\220111　公営企業に係る経営比較分析表（令和２年度決算）の分析等について\"/>
    </mc:Choice>
  </mc:AlternateContent>
  <xr:revisionPtr revIDLastSave="0" documentId="13_ncr:1_{63692C6F-2167-4D5F-B152-81E048C04EB8}" xr6:coauthVersionLast="46" xr6:coauthVersionMax="46" xr10:uidLastSave="{00000000-0000-0000-0000-000000000000}"/>
  <workbookProtection workbookAlgorithmName="SHA-512" workbookHashValue="Rx4RCfoy13MQ9HuFMo5RjeufP9sIkyQg718q3W+rlZWgiW1r7prQwKG/XsphYkn+UrBcl07ntTPcRWlsl5vzpQ==" workbookSaltValue="QMntEGa4BZ0G07iD/A4fc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T10" i="4"/>
  <c r="AL10" i="4"/>
  <c r="AD10"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<sst xmlns="http://schemas.openxmlformats.org/spreadsheetml/2006/main" count="236" uniqueCount="121">
  <si>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</si>
  <si>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</si>
  <si>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</si>
  <si>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</si>
  <si>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</si>
  <si>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</si>
  <si>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</si>
  <si>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</si>
  <si>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</si>
  <si>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</si>
  <si>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</si>
  <si>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</si>
  <si>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</si>
  <si>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</si>
  <si>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</si>
  <si>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</si>
  <si>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</si>
  <si>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</si>
  <si>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</si>
  <si>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</si>
  <si>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</si>
  <si>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</si>
  <si>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</si>
  <si>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</si>
  <si>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</si>
  <si>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</si>
  <si>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</si>
  <si>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</si>
  <si>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</si>
  <si>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</si>
  <si>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</si>
  <si>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</si>
  <si>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</si>
  <si>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</si>
  <si>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</si>
  <si>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</si>
  <si>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</si>
  <si>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</si>
  <si>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</si>
  <si>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</si>
  <si>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</si>
  <si>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</si>
  <si>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</si>
  <si>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</si>
  <si>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</si>
  <si>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</si>
  <si>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</si>
  <si>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</si>
  <si>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</si>
  <si>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</si>
  <si>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</si>
  <si>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</si>
  <si>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</si>
  <si>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</si>
  <si>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</si>
  <si>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</si>
  <si>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</si>
  <si>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</si>
  <si>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</si>
  <si>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</si>
  <si>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</si>
  <si>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</si>
  <si>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</si>
  <si>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</si>
  <si>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</si>
  <si>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</si>
  <si>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</si>
  <si>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</si>
  <si>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</si>
  <si>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</si>
  <si>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</si>
  <si>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</si>
  <si>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</si>
  <si>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</si>
  <si>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</si>
  <si>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</si>
  <si>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</si>
  <si>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</si>
  <si>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</si>
  <si>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</si>
  <si>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</si>
  <si>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</si>
  <si>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</si>
  <si>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</si>
  <si>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</si>
  <si>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</si>
  <si>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</si>
  <si>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</si>
  <si>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</si>
  <si>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</si>
  <si>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</si>
  <si>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</si>
  <si>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</si>
  <si>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</si>
  <si>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</si>
  <si>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</si>
  <si>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</si>
  <si>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</si>
  <si>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</si>
  <si>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</si>
  <si>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</si>
  <si>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</si>
  <si>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</si>
  <si>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</si>
  <si>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</si>
  <si>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</si>
  <si>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</si>
  <si>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</si>
  <si>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</si>
  <si>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</si>
  <si>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</si>
  <si>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</si>
  <si>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</si>
  <si>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</si>
  <si>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</si>
  <si>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</si>
  <si>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</si>
  <si>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</si>
  <si>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は区域整備は既に完了しているため、施設の適正な維持管理を実施している。供用開始から約20年が経過しており、老朽化に伴う施設改修の財源確保が課題である。使用料は人口減少により年々減少していく傾向であり、早急な使用料の改定（増額）を検討していく必要がある。令和6年4月1日に移行する公営企業会計の準備を進めており、移行後は更なる経営分析及び類似団体との比較により健全な財政運営に努める必要がある。今後も計画的な修繕の実施、経費削減及び事務効率による維持管理費の削減に取り組む必要がある。</t>
    <phoneticPr fontId="4"/>
  </si>
  <si>
    <t>①収益収支比率は昨年度から0.52％上昇し100％となった。引き続き使用料の財源確保のため料金改定等が必要である。④近年、公債費は計画的な償還をおこなった。今後も老朽化による機器更新を計画しているため、財政状況を考慮しながら借入を行う必要がある。⑤経費回収率は昨年度から2.32％減少した。徴収体制の強化及び未収金の早期対応等による使用料収入の確保や汚水処理費の経費削減が必要である。⑥汚水処理費原価は昨年度から1.44円減少、類似団体の平均値より下回っている。引き続き維持管理費の経費削減や効率化、接続率の向上に努める必要がある。⑧水洗化率は昨年度より1.55％上昇し、類似団体の平均値よりも大きく上回っている。本町は人口規模が小さいため、１人当たりの増減による変動に影響を受けやすい状況になっているが、引き続き新規接続件数の増加を推進していく。本町の農業集落排水処理区の区域整備は完了しているため、区域内の新規接続が年々増加することはなく今後も人口減少が見込まれる状況である。今後も厳しい経営状況が続くことが予想されるため、経営の健全化を図るため維持管理の効率化等による経費削減に努めなければならない。</t>
    <rPh sb="8" eb="11">
      <t>サクネンド</t>
    </rPh>
    <rPh sb="18" eb="20">
      <t>ジョウショウ</t>
    </rPh>
    <rPh sb="30" eb="31">
      <t>ヒ</t>
    </rPh>
    <rPh sb="32" eb="33">
      <t>ツヅ</t>
    </rPh>
    <rPh sb="34" eb="37">
      <t>シヨウリョウ</t>
    </rPh>
    <rPh sb="38" eb="40">
      <t>ザイゲン</t>
    </rPh>
    <rPh sb="40" eb="42">
      <t>カクホ</t>
    </rPh>
    <rPh sb="45" eb="47">
      <t>リョウキン</t>
    </rPh>
    <rPh sb="47" eb="49">
      <t>カイテイ</t>
    </rPh>
    <rPh sb="78" eb="80">
      <t>コンゴ</t>
    </rPh>
    <rPh sb="81" eb="84">
      <t>ロウキュウカ</t>
    </rPh>
    <rPh sb="87" eb="89">
      <t>キキ</t>
    </rPh>
    <rPh sb="89" eb="91">
      <t>コウシン</t>
    </rPh>
    <rPh sb="92" eb="94">
      <t>ケイカク</t>
    </rPh>
    <rPh sb="101" eb="103">
      <t>ザイセイ</t>
    </rPh>
    <rPh sb="103" eb="105">
      <t>ジョウキョウ</t>
    </rPh>
    <rPh sb="106" eb="108">
      <t>コウリョ</t>
    </rPh>
    <rPh sb="112" eb="114">
      <t>カリイレ</t>
    </rPh>
    <rPh sb="115" eb="116">
      <t>オコナ</t>
    </rPh>
    <rPh sb="117" eb="119">
      <t>ヒツヨウ</t>
    </rPh>
    <rPh sb="130" eb="133">
      <t>サクネンド</t>
    </rPh>
    <rPh sb="140" eb="142">
      <t>ゲンショウ</t>
    </rPh>
    <rPh sb="201" eb="204">
      <t>サクネンド</t>
    </rPh>
    <rPh sb="210" eb="211">
      <t>エン</t>
    </rPh>
    <rPh sb="211" eb="213">
      <t>ゲンショウ</t>
    </rPh>
    <rPh sb="231" eb="232">
      <t>ヒ</t>
    </rPh>
    <rPh sb="233" eb="234">
      <t>ツヅ</t>
    </rPh>
    <rPh sb="297" eb="298">
      <t>オオ</t>
    </rPh>
    <rPh sb="327" eb="329">
      <t>ゾウゲン</t>
    </rPh>
    <phoneticPr fontId="4"/>
  </si>
  <si>
    <t>供用開始から約20年が経過し3処理区の施設老朽化が進んでいる。2処理区については近隣であるため処理区統合を進めるとともに統合後の処理場改築を検討していく。処理区の整備は完了していることから維持管理及び老朽化施設の改築を計画的に行う必要がある。なお、人口減少が予想されるため単町での施設更新は多額の費用を要することから、本町の下水道への統合のほか近隣町村及び県下市町村との施設統合等の広域化についても協議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</si>
</sst>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2E-4D8F-AC2B-E6213EC0A8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02E-4D8F-AC2B-E6213EC0A8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formatCode="#,##0.00;&quot;△&quot;#,##0.00;&quot;-&quot;">
                  <c:v>35.340000000000003</c:v>
                </c:pt>
                <c:pt idx="1">
                  <c:v>0</c:v>
                </c:pt>
                <c:pt idx="2">
                  <c:v>0</c:v>
                </c:pt>
                <c:pt idx="3">
                  <c:v>0</c:v>
                </c:pt>
                <c:pt idx="4">
                  <c:v>0</c:v>
                </c:pt>
              </c:numCache>
            </c:numRef>
          </c:val>
          <c:extLst>
            <c:ext xmlns:c16="http://schemas.microsoft.com/office/drawing/2014/chart" uri="{C3380CC4-5D6E-409C-BE32-E72D297353CC}">
              <c16:uniqueId val="{00000000-F1AC-41AA-A7B0-45D3924788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F1AC-41AA-A7B0-45D3924788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81.489999999999995</c:v>
                </c:pt>
                <c:pt idx="1">
                  <c:v>83.93</c:v>
                </c:pt>
                <c:pt idx="2">
                  <c:v>84.51</c:v>
                </c:pt>
                <c:pt idx="3">
                  <c:v>85.51</c:v>
                </c:pt>
                <c:pt idx="4">
                  <c:v>87.06</c:v>
                </c:pt>
              </c:numCache>
            </c:numRef>
          </c:val>
          <c:extLst>
            <c:ext xmlns:c16="http://schemas.microsoft.com/office/drawing/2014/chart" uri="{C3380CC4-5D6E-409C-BE32-E72D297353CC}">
              <c16:uniqueId val="{00000000-92D6-46AC-AC9B-C6E4EF349D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2D6-46AC-AC9B-C6E4EF349D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99.48</c:v>
                </c:pt>
                <c:pt idx="4">
                  <c:v>100</c:v>
                </c:pt>
              </c:numCache>
            </c:numRef>
          </c:val>
          <c:extLst>
            <c:ext xmlns:c16="http://schemas.microsoft.com/office/drawing/2014/chart" uri="{C3380CC4-5D6E-409C-BE32-E72D297353CC}">
              <c16:uniqueId val="{00000000-0FD6-4E80-978E-CF7811DF773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6-4E80-978E-CF7811DF773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6D-46A7-A304-8B7B027064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6D-46A7-A304-8B7B027064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79-420A-9836-DC39AF56DE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9-420A-9836-DC39AF56DE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04-4AAD-884D-A2F43C689E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04-4AAD-884D-A2F43C689E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7-4B91-A3B5-C9A31519C5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7-4B91-A3B5-C9A31519C5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427.97</c:v>
                </c:pt>
                <c:pt idx="1">
                  <c:v>0</c:v>
                </c:pt>
                <c:pt idx="2">
                  <c:v>0</c:v>
                </c:pt>
                <c:pt idx="3" formatCode="#,##0.00;&quot;△&quot;#,##0.00;&quot;-&quot;">
                  <c:v>15.91</c:v>
                </c:pt>
                <c:pt idx="4">
                  <c:v>0</c:v>
                </c:pt>
              </c:numCache>
            </c:numRef>
          </c:val>
          <c:extLst>
            <c:ext xmlns:c16="http://schemas.microsoft.com/office/drawing/2014/chart" uri="{C3380CC4-5D6E-409C-BE32-E72D297353CC}">
              <c16:uniqueId val="{00000000-C917-4A07-AB4C-D43FC1B01B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917-4A07-AB4C-D43FC1B01B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99.77</c:v>
                </c:pt>
                <c:pt idx="1">
                  <c:v>100</c:v>
                </c:pt>
                <c:pt idx="2">
                  <c:v>100</c:v>
                </c:pt>
                <c:pt idx="3">
                  <c:v>98.53</c:v>
                </c:pt>
                <c:pt idx="4">
                  <c:v>96.21</c:v>
                </c:pt>
              </c:numCache>
            </c:numRef>
          </c:val>
          <c:extLst>
            <c:ext xmlns:c16="http://schemas.microsoft.com/office/drawing/2014/chart" uri="{C3380CC4-5D6E-409C-BE32-E72D297353CC}">
              <c16:uniqueId val="{00000000-4DB2-4D3D-80C8-1521D96F94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DB2-4D3D-80C8-1521D96F94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234.77</c:v>
                </c:pt>
                <c:pt idx="1">
                  <c:v>230.8</c:v>
                </c:pt>
                <c:pt idx="2">
                  <c:v>233.95</c:v>
                </c:pt>
                <c:pt idx="3">
                  <c:v>236.87</c:v>
                </c:pt>
                <c:pt idx="4">
                  <c:v>235.43</c:v>
                </c:pt>
              </c:numCache>
            </c:numRef>
          </c:val>
          <c:extLst>
            <c:ext xmlns:c16="http://schemas.microsoft.com/office/drawing/2014/chart" uri="{C3380CC4-5D6E-409C-BE32-E72D297353CC}">
              <c16:uniqueId val="{00000000-724D-46A3-90F3-3542922F72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24D-46A3-90F3-3542922F72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J55" sqref="BJ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日野町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2990</v>
      </c>
      <c r="AM8" s="69"/>
      <c r="AN8" s="69"/>
      <c r="AO8" s="69"/>
      <c r="AP8" s="69"/>
      <c r="AQ8" s="69"/>
      <c r="AR8" s="69"/>
      <c r="AS8" s="69"/>
      <c r="AT8" s="68">
        <f>データ!T6</f>
        <v>133.97999999999999</v>
      </c>
      <c r="AU8" s="68"/>
      <c r="AV8" s="68"/>
      <c r="AW8" s="68"/>
      <c r="AX8" s="68"/>
      <c r="AY8" s="68"/>
      <c r="AZ8" s="68"/>
      <c r="BA8" s="68"/>
      <c r="BB8" s="68">
        <f>データ!U6</f>
        <v>22.32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23.04</v>
      </c>
      <c r="Q10" s="68"/>
      <c r="R10" s="68"/>
      <c r="S10" s="68"/>
      <c r="T10" s="68"/>
      <c r="U10" s="68"/>
      <c r="V10" s="68"/>
      <c r="W10" s="68">
        <f>データ!Q6</f>
        <v>100</v>
      </c>
      <c r="X10" s="68"/>
      <c r="Y10" s="68"/>
      <c r="Z10" s="68"/>
      <c r="AA10" s="68"/>
      <c r="AB10" s="68"/>
      <c r="AC10" s="68"/>
      <c r="AD10" s="69">
        <f>データ!R6</f>
        <v>4120</v>
      </c>
      <c r="AE10" s="69"/>
      <c r="AF10" s="69"/>
      <c r="AG10" s="69"/>
      <c r="AH10" s="69"/>
      <c r="AI10" s="69"/>
      <c r="AJ10" s="69"/>
      <c r="AK10" s="2"/>
      <c r="AL10" s="69">
        <f>データ!V6</f>
        <v>680</v>
      </c>
      <c r="AM10" s="69"/>
      <c r="AN10" s="69"/>
      <c r="AO10" s="69"/>
      <c r="AP10" s="69"/>
      <c r="AQ10" s="69"/>
      <c r="AR10" s="69"/>
      <c r="AS10" s="69"/>
      <c r="AT10" s="68">
        <f>データ!W6</f>
        <v>0.67</v>
      </c>
      <c r="AU10" s="68"/>
      <c r="AV10" s="68"/>
      <c r="AW10" s="68"/>
      <c r="AX10" s="68"/>
      <c r="AY10" s="68"/>
      <c r="AZ10" s="68"/>
      <c r="BA10" s="68"/>
      <c r="BB10" s="68">
        <f>データ!X6</f>
        <v>1014.93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lIBoQ579LUJkGbL5bICw2QQL2xjwNXpuUEXZ7qwwj5C3S19qOyCBCr7YIx8J6F7AfnBYKS4oeZgCI4onCrqIlg==" saltValue="eLODwF7VvHDXyVq58sr1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314021</v>
      </c>
      <c r="D6" s="33">
        <f t="shared" si="3"/>
        <v>47</v>
      </c>
      <c r="E6" s="33">
        <f t="shared" si="3"/>
        <v>17</v>
      </c>
      <c r="F6" s="33">
        <f t="shared" si="3"/>
        <v>5</v>
      </c>
      <c r="G6" s="33">
        <f t="shared" si="3"/>
        <v>0</v>
      </c>
      <c r="H6" s="33" t="str">
        <f t="shared" si="3"/>
        <v>鳥取県　日野町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23.04</v>
      </c>
      <c r="Q6" s="34">
        <f t="shared" si="3"/>
        <v>100</v>
      </c>
      <c r="R6" s="34">
        <f t="shared" si="3"/>
        <v>4120</v>
      </c>
      <c r="S6" s="34">
        <f t="shared" si="3"/>
        <v>2990</v>
      </c>
      <c r="T6" s="34">
        <f t="shared" si="3"/>
        <v>133.97999999999999</v>
      </c>
      <c r="U6" s="34">
        <f t="shared" si="3"/>
        <v>22.32</v>
      </c>
      <c r="V6" s="34">
        <f t="shared" si="3"/>
        <v>680</v>
      </c>
      <c r="W6" s="34">
        <f t="shared" si="3"/>
        <v>0.67</v>
      </c>
      <c r="X6" s="34">
        <f t="shared" si="3"/>
        <v>1014.93</v>
      </c>
      <c r="Y6" s="35">
        <f>IF(Y7="",NA(),Y7)</f>
        <v>100</v>
      </c>
      <c r="Z6" s="35">
        <f t="shared" ref="Z6:AH6" si="4">IF(Z7="",NA(),Z7)</f>
        <v>100</v>
      </c>
      <c r="AA6" s="35">
        <f t="shared" si="4"/>
        <v>100</v>
      </c>
      <c r="AB6" s="35">
        <f t="shared" si="4"/>
        <v>99.48</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427.97</v>
      </c>
      <c r="BG6" s="34">
        <f t="shared" ref="BG6:BO6" si="7">IF(BG7="",NA(),BG7)</f>
        <v>0</v>
      </c>
      <c r="BH6" s="34">
        <f t="shared" si="7"/>
        <v>0</v>
      </c>
      <c r="BI6" s="35">
        <f t="shared" si="7"/>
        <v>15.91</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99.77</v>
      </c>
      <c r="BR6" s="35">
        <f t="shared" ref="BR6:BZ6" si="8">IF(BR7="",NA(),BR7)</f>
        <v>100</v>
      </c>
      <c r="BS6" s="35">
        <f t="shared" si="8"/>
        <v>100</v>
      </c>
      <c r="BT6" s="35">
        <f t="shared" si="8"/>
        <v>98.53</v>
      </c>
      <c r="BU6" s="35">
        <f t="shared" si="8"/>
        <v>96.21</v>
      </c>
      <c r="BV6" s="35">
        <f t="shared" si="8"/>
        <v>55.32</v>
      </c>
      <c r="BW6" s="35">
        <f t="shared" si="8"/>
        <v>59.8</v>
      </c>
      <c r="BX6" s="35">
        <f t="shared" si="8"/>
        <v>57.77</v>
      </c>
      <c r="BY6" s="35">
        <f t="shared" si="8"/>
        <v>57.31</v>
      </c>
      <c r="BZ6" s="35">
        <f t="shared" si="8"/>
        <v>57.08</v>
      </c>
      <c r="CA6" s="34" t="str">
        <f>IF(CA7="","",IF(CA7="-","【-】","【"&amp;SUBSTITUTE(TEXT(CA7,"#,##0.00"),"-","△")&amp;"】"))</f>
        <v>【60.94】</v>
      </c>
      <c r="CB6" s="35">
        <f>IF(CB7="",NA(),CB7)</f>
        <v>234.77</v>
      </c>
      <c r="CC6" s="35">
        <f t="shared" ref="CC6:CK6" si="9">IF(CC7="",NA(),CC7)</f>
        <v>230.8</v>
      </c>
      <c r="CD6" s="35">
        <f t="shared" si="9"/>
        <v>233.95</v>
      </c>
      <c r="CE6" s="35">
        <f t="shared" si="9"/>
        <v>236.87</v>
      </c>
      <c r="CF6" s="35">
        <f t="shared" si="9"/>
        <v>235.43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35.340000000000003</v>
      </c>
      <c r="CN6" s="34">
        <f t="shared" ref="CN6:CV6" si="10">IF(CN7="",NA(),CN7)</f>
        <v>0</v>
      </c>
      <c r="CO6" s="34">
        <f t="shared" si="10"/>
        <v>0</v>
      </c>
      <c r="CP6" s="34">
        <f t="shared" si="10"/>
        <v>0</v>
      </c>
      <c r="CQ6" s="34">
        <f t="shared" si="10"/>
        <v>0</v>
      </c>
      <c r="CR6" s="35">
        <f t="shared" si="10"/>
        <v>60.65</v>
      </c>
      <c r="CS6" s="35">
        <f t="shared" si="10"/>
        <v>51.75</v>
      </c>
      <c r="CT6" s="35">
        <f t="shared" si="10"/>
        <v>50.68</v>
      </c>
      <c r="CU6" s="35">
        <f t="shared" si="10"/>
        <v>50.14</v>
      </c>
      <c r="CV6" s="35">
        <f t="shared" si="10"/>
        <v>54.83</v>
      </c>
      <c r="CW6" s="34" t="str">
        <f>IF(CW7="","",IF(CW7="-","【-】","【"&amp;SUBSTITUTE(TEXT(CW7,"#,##0.00"),"-","△")&amp;"】"))</f>
        <v>【54.84】</v>
      </c>
      <c r="CX6" s="35">
        <f>IF(CX7="",NA(),CX7)</f>
        <v>81.489999999999995</v>
      </c>
      <c r="CY6" s="35">
        <f t="shared" ref="CY6:DG6" si="11">IF(CY7="",NA(),CY7)</f>
        <v>83.93</v>
      </c>
      <c r="CZ6" s="35">
        <f t="shared" si="11"/>
        <v>84.51</v>
      </c>
      <c r="DA6" s="35">
        <f t="shared" si="11"/>
        <v>85.51</v>
      </c>
      <c r="DB6" s="35">
        <f t="shared" si="11"/>
        <v>87.06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314021</v>
      </c>
      <c r="D7" s="37">
        <v>47</v>
      </c>
      <c r="E7" s="37">
        <v>17</v>
      </c>
      <c r="F7" s="37">
        <v>5</v>
      </c>
      <c r="G7" s="37">
        <v>0</v>
      </c>
      <c r="H7" s="37" t="s">
        <v>99</v>
      </c>
      <c r="I7" s="37" t="s">
        <v>100</v>
      </c>
      <c r="J7" s="37" t="s">
        <v>101</v>
      </c>
      <c r="K7" s="37" t="s">
        <v>102</v>
      </c>
      <c r="L7" s="37" t="s">
        <v>103</v>
      </c>
      <c r="M7" s="37" t="s">
        <v>104</v>
      </c>
      <c r="N7" s="38" t="s">
        <v>105</v>
      </c>
      <c r="O7" s="38" t="s">
        <v>106</v>
      </c>
      <c r="P7" s="38">
        <v>23.04</v>
      </c>
      <c r="Q7" s="38">
        <v>100</v>
      </c>
      <c r="R7" s="38">
        <v>4120</v>
      </c>
      <c r="S7" s="38">
        <v>2990</v>
      </c>
      <c r="T7" s="38">
        <v>133.97999999999999</v>
      </c>
      <c r="U7" s="38">
        <v>22.32</v>
      </c>
      <c r="V7" s="38">
        <v>680</v>
      </c>
      <c r="W7" s="38">
        <v>0.67</v>
      </c>
      <c r="X7" s="38">
        <v>1014.93</v>
      </c>
      <c r="Y7" s="38">
        <v>100</v>
      </c>
      <c r="Z7" s="38">
        <v>100</v>
      </c>
      <c r="AA7" s="38">
        <v>100</v>
      </c>
      <c r="AB7" s="38">
        <v>99.48</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427.97</v>
      </c>
      <c r="BG7" s="38">
        <v>0</v>
      </c>
      <c r="BH7" s="38">
        <v>0</v>
      </c>
      <c r="BI7" s="38">
        <v>15.91</v>
      </c>
      <c r="BJ7" s="38">
        <v>0</v>
      </c>
      <c r="BK7" s="38">
        <v>974.93</v>
      </c>
      <c r="BL7" s="38">
        <v>855.8</v>
      </c>
      <c r="BM7" s="38">
        <v>789.46</v>
      </c>
      <c r="BN7" s="38">
        <v>826.83</v>
      </c>
      <c r="BO7" s="38">
        <v>867.83</v>
      </c>
      <c r="BP7" s="38">
        <v>832.52</v>
      </c>
      <c r="BQ7" s="38">
        <v>99.77</v>
      </c>
      <c r="BR7" s="38">
        <v>100</v>
      </c>
      <c r="BS7" s="38">
        <v>100</v>
      </c>
      <c r="BT7" s="38">
        <v>98.53</v>
      </c>
      <c r="BU7" s="38">
        <v>96.21</v>
      </c>
      <c r="BV7" s="38">
        <v>55.32</v>
      </c>
      <c r="BW7" s="38">
        <v>59.8</v>
      </c>
      <c r="BX7" s="38">
        <v>57.77</v>
      </c>
      <c r="BY7" s="38">
        <v>57.31</v>
      </c>
      <c r="BZ7" s="38">
        <v>57.08</v>
      </c>
      <c r="CA7" s="38">
        <v>60.94</v>
      </c>
      <c r="CB7" s="38">
        <v>234.77</v>
      </c>
      <c r="CC7" s="38">
        <v>230.8</v>
      </c>
      <c r="CD7" s="38">
        <v>233.95</v>
      </c>
      <c r="CE7" s="38">
        <v>236.87</v>
      </c>
      <c r="CF7" s="38">
        <v>235.43</v>
      </c>
      <c r="CG7" s="38">
        <v>283.17</v>
      </c>
      <c r="CH7" s="38">
        <v>263.76</v>
      </c>
      <c r="CI7" s="38">
        <v>274.35000000000002</v>
      </c>
      <c r="CJ7" s="38">
        <v>273.52</v>
      </c>
      <c r="CK7" s="38">
        <v>274.99</v>
      </c>
      <c r="CL7" s="38">
        <v>253.04</v>
      </c>
      <c r="CM7" s="38">
        <v>35.340000000000003</v>
      </c>
      <c r="CN7" s="38">
        <v>0</v>
      </c>
      <c r="CO7" s="38">
        <v>0</v>
      </c>
      <c r="CP7" s="38">
        <v>0</v>
      </c>
      <c r="CQ7" s="38">
        <v>0</v>
      </c>
      <c r="CR7" s="38">
        <v>60.65</v>
      </c>
      <c r="CS7" s="38">
        <v>51.75</v>
      </c>
      <c r="CT7" s="38">
        <v>50.68</v>
      </c>
      <c r="CU7" s="38">
        <v>50.14</v>
      </c>
      <c r="CV7" s="38">
        <v>54.83</v>
      </c>
      <c r="CW7" s="38">
        <v>54.84</v>
      </c>
      <c r="CX7" s="38">
        <v>81.489999999999995</v>
      </c>
      <c r="CY7" s="38">
        <v>83.93</v>
      </c>
      <c r="CZ7" s="38">
        <v>84.51</v>
      </c>
      <c r="DA7" s="38">
        <v>85.51</v>
      </c>
      <c r="DB7" s="38">
        <v>87.06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2022-01-13T00:56:27Z</cp:lastPrinted>
  <dcterms:created xsi:type="dcterms:W3CDTF">2021-12-03T08:00:46Z</dcterms:created>
  <dcterms:modified xsi:type="dcterms:W3CDTF">2022-01-20T02:49:12Z</dcterms:modified>
  <cp:category/>
</cp:coreProperties>
</file>