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60 地域整備課\20 上下水道室\04共通\70.「経営比較分析表」について\R2\分析表(様式）\"/>
    </mc:Choice>
  </mc:AlternateContent>
  <workbookProtection workbookAlgorithmName="SHA-512" workbookHashValue="Q1fFIt9rnH7v7uZ9DEuSuAnOP/0G9EFMeJPLz4bAUp5FKyNAxBZSp9CYabwNcaV2ilDtw9S4rUcmOtZ9yc6FdA==" workbookSaltValue="Zkzlx2ldC7NvXsW44C0+EA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U6" i="5"/>
  <c r="T6" i="5"/>
  <c r="S6" i="5"/>
  <c r="AL8" i="4" s="1"/>
  <c r="R6" i="5"/>
  <c r="Q6" i="5"/>
  <c r="P6" i="5"/>
  <c r="O6" i="5"/>
  <c r="I10" i="4" s="1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BB10" i="4"/>
  <c r="AL10" i="4"/>
  <c r="AD10" i="4"/>
  <c r="W10" i="4"/>
  <c r="P10" i="4"/>
  <c r="B10" i="4"/>
  <c r="BB8" i="4"/>
  <c r="AT8" i="4"/>
  <c r="AD8" i="4"/>
  <c r="W8" i="4"/>
  <c r="I8" i="4"/>
  <c r="B8" i="4"/>
  <c r="B6" i="4"/>
</calcChain>
</file>

<file path=xl/sharedStrings.xml><?xml version="1.0" encoding="utf-8"?>
<sst xmlns="http://schemas.openxmlformats.org/spreadsheetml/2006/main" count="319" uniqueCount="116">
  <si>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</si>
  <si>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</si>
  <si>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</si>
  <si>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</si>
  <si>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</si>
  <si>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</si>
  <si>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</si>
  <si>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</si>
  <si>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</si>
  <si>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</si>
  <si>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</si>
  <si>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</si>
  <si>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</si>
  <si>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</si>
  <si>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</si>
  <si>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</si>
  <si>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</si>
  <si>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</si>
  <si>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</si>
  <si>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</si>
  <si>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</si>
  <si>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</si>
  <si>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</si>
  <si>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</si>
  <si>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</si>
  <si>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</si>
  <si>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</si>
  <si>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</si>
  <si>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</si>
  <si>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</si>
  <si>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</si>
  <si>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</si>
  <si>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</si>
  <si>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</si>
  <si>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</si>
  <si>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</si>
  <si>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</si>
  <si>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</si>
  <si>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</si>
  <si>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</si>
  <si>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</si>
  <si>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</si>
  <si>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</si>
  <si>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</si>
  <si>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</si>
  <si>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</si>
  <si>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</si>
  <si>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</si>
  <si>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</si>
  <si>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</si>
  <si>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</si>
  <si>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</si>
  <si>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</si>
  <si>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</si>
  <si>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</si>
  <si>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</si>
  <si>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</si>
  <si>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</si>
  <si>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</si>
  <si>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</si>
  <si>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</si>
  <si>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</si>
  <si>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</si>
  <si>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</si>
  <si>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</si>
  <si>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</si>
  <si>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</si>
  <si>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</si>
  <si>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</si>
  <si>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</si>
  <si>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</si>
  <si>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</si>
  <si>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</si>
  <si>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</si>
  <si>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</si>
  <si>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</si>
  <si>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</si>
  <si>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</si>
  <si>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</si>
  <si>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</si>
  <si>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</si>
  <si>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</si>
  <si>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</si>
  <si>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</si>
  <si>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</si>
  <si>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</si>
  <si>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</si>
  <si>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</si>
  <si>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</si>
  <si>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</si>
  <si>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</si>
  <si>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</si>
  <si>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</si>
  <si>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</si>
  <si>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</si>
  <si>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鳥取県　伯耆町</t>
  </si>
  <si>
    <t>法適用</t>
  </si>
  <si>
    <t>下水道事業</t>
  </si>
  <si>
    <t>小規模集合排水処理</t>
  </si>
  <si>
    <t>I2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</si>
  <si>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</si>
  <si>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</si>
  <si>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</si>
  <si>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</si>
  <si>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</si>
  <si>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</si>
  <si>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</si>
  <si>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</si>
  <si>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</si>
  <si>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</si>
  <si>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</si>
  <si>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</si>
  <si>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</si>
  <si>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①有形固定資産減価償却率
　全国平均・類似団体平均を大きく下回っており、老朽化の度合いは比較的少ないと考えられる。
②管渠老朽化率、③管渠改善率
　管渠については、現在まで不具合もなく、法定耐用年数に達するまで期間がある状態である。計画的な更新については、経営戦略の見直し時期にあわせて検討を行うものとする。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4" eb="16">
      <t>ゼンコク</t>
    </rPh>
    <rPh sb="16" eb="18">
      <t>ヘイキン</t>
    </rPh>
    <rPh sb="19" eb="21">
      <t>ルイジ</t>
    </rPh>
    <rPh sb="21" eb="23">
      <t>ダンタイ</t>
    </rPh>
    <rPh sb="23" eb="25">
      <t>ヘイキン</t>
    </rPh>
    <rPh sb="26" eb="27">
      <t>オオ</t>
    </rPh>
    <rPh sb="29" eb="31">
      <t>シタマワ</t>
    </rPh>
    <rPh sb="36" eb="39">
      <t>ロウキュウカ</t>
    </rPh>
    <rPh sb="40" eb="42">
      <t>ドア</t>
    </rPh>
    <rPh sb="44" eb="47">
      <t>ヒカクテキ</t>
    </rPh>
    <rPh sb="47" eb="48">
      <t>スク</t>
    </rPh>
    <rPh sb="51" eb="52">
      <t>カンガ</t>
    </rPh>
    <rPh sb="59" eb="61">
      <t>カンキョ</t>
    </rPh>
    <rPh sb="61" eb="64">
      <t>ロウキュウカ</t>
    </rPh>
    <rPh sb="64" eb="65">
      <t>リツ</t>
    </rPh>
    <rPh sb="67" eb="69">
      <t>カンキョ</t>
    </rPh>
    <rPh sb="69" eb="71">
      <t>カイゼン</t>
    </rPh>
    <rPh sb="71" eb="72">
      <t>リツ</t>
    </rPh>
    <rPh sb="110" eb="112">
      <t>ジョウタイ</t>
    </rPh>
    <phoneticPr fontId="4"/>
  </si>
  <si>
    <t>令和２年度から法適用事業へ移行している。
引き続き健全な事業経営に取り組む。</t>
    <rPh sb="0" eb="2">
      <t>レイワ</t>
    </rPh>
    <rPh sb="3" eb="5">
      <t>ネンド</t>
    </rPh>
    <rPh sb="7" eb="8">
      <t>ホウ</t>
    </rPh>
    <rPh sb="8" eb="10">
      <t>テキヨウ</t>
    </rPh>
    <rPh sb="10" eb="12">
      <t>ジギョウ</t>
    </rPh>
    <rPh sb="13" eb="15">
      <t>イコウ</t>
    </rPh>
    <rPh sb="21" eb="22">
      <t>ヒ</t>
    </rPh>
    <rPh sb="23" eb="24">
      <t>ツヅ</t>
    </rPh>
    <rPh sb="25" eb="27">
      <t>ケンゼン</t>
    </rPh>
    <rPh sb="28" eb="30">
      <t>ジギョウ</t>
    </rPh>
    <rPh sb="30" eb="32">
      <t>ケイエイ</t>
    </rPh>
    <rPh sb="33" eb="34">
      <t>ト</t>
    </rPh>
    <rPh sb="35" eb="36">
      <t>ク</t>
    </rPh>
    <phoneticPr fontId="4"/>
  </si>
  <si>
    <t>①経常収支比率
100％を上回っており、単年度の収支は健全性を保っている。
③流動比率
流動負債の大半を占める企業債償還を、主に一般会計からの繰入金等により賄っていることによるもので、支払能力に問題が生じる見込みはない。
④企業債残高対事業規模比率
類似団体平均を下回っているが、企業債償還に係る一般会計の負担によるものである。
⑤経費回収率
100％を上回っている。適正な使用料収入の確保を図るとともに汚水処理費の削減を図る。
⑥汚水処理原価
類似団体平均より下回っているが、引き続き投資の効率化や維持管理費の削減などを図る必要がある。
⑦施設利用率
計画時からの人口減により、全国平均・類似団体平均と同様、施設の稼働に余裕がある状態である。
⑧水洗化率
今後も水洗化率向上に向けた啓発を行いたい。</t>
    <rPh sb="177" eb="179">
      <t>ウワマワ</t>
    </rPh>
    <rPh sb="271" eb="273">
      <t>シセツ</t>
    </rPh>
    <rPh sb="273" eb="275">
      <t>リヨウ</t>
    </rPh>
    <rPh sb="275" eb="276">
      <t>リツ</t>
    </rPh>
    <rPh sb="277" eb="279">
      <t>ケイカク</t>
    </rPh>
    <rPh sb="279" eb="280">
      <t>ジ</t>
    </rPh>
    <rPh sb="283" eb="286">
      <t>ジンコウゲン</t>
    </rPh>
    <rPh sb="290" eb="292">
      <t>ゼンコク</t>
    </rPh>
    <rPh sb="292" eb="294">
      <t>ヘイキン</t>
    </rPh>
    <rPh sb="295" eb="297">
      <t>ルイジ</t>
    </rPh>
    <rPh sb="297" eb="299">
      <t>ダンタイ</t>
    </rPh>
    <rPh sb="299" eb="301">
      <t>ヘイキン</t>
    </rPh>
    <rPh sb="302" eb="304">
      <t>ドウヨウ</t>
    </rPh>
    <rPh sb="305" eb="307">
      <t>シセツ</t>
    </rPh>
    <rPh sb="308" eb="310">
      <t>カドウ</t>
    </rPh>
    <rPh sb="311" eb="313">
      <t>ヨユウ</t>
    </rPh>
    <rPh sb="316" eb="318">
      <t>ジョウタイ</t>
    </rPh>
    <rPh sb="324" eb="327">
      <t>スイセンカ</t>
    </rPh>
    <rPh sb="327" eb="328">
      <t>リツ</t>
    </rPh>
    <rPh sb="329" eb="331">
      <t>コンゴ</t>
    </rPh>
    <rPh sb="332" eb="335">
      <t>スイセンカ</t>
    </rPh>
    <rPh sb="335" eb="336">
      <t>リツ</t>
    </rPh>
    <rPh sb="336" eb="338">
      <t>コウジョウ</t>
    </rPh>
    <rPh sb="339" eb="340">
      <t>ム</t>
    </rPh>
    <rPh sb="342" eb="344">
      <t>ケイハツ</t>
    </rPh>
    <rPh sb="345" eb="346">
      <t>オコナ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</si>
</sst>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915-40AC-8074-AFC080B771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776352"/>
        <c:axId val="335780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15-40AC-8074-AFC080B771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776352"/>
        <c:axId val="335780272"/>
      </c:lineChart>
      <c:dateAx>
        <c:axId val="33577635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35780272"/>
        <c:crosses val="autoZero"/>
        <c:auto val="1"/>
        <c:lblOffset val="100"/>
        <c:baseTimeUnit val="years"/>
      </c:dateAx>
      <c:valAx>
        <c:axId val="335780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5776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45.75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73-414D-AC1D-0567A0E80F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7774680"/>
        <c:axId val="337774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34.700000000000003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473-414D-AC1D-0567A0E80F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7774680"/>
        <c:axId val="337774288"/>
      </c:lineChart>
      <c:dateAx>
        <c:axId val="3377746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37774288"/>
        <c:crosses val="autoZero"/>
        <c:auto val="1"/>
        <c:lblOffset val="100"/>
        <c:baseTimeUnit val="years"/>
      </c:dateAx>
      <c:valAx>
        <c:axId val="337774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7774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85.03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283-4643-827F-4926AC0587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7777424"/>
        <c:axId val="337778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90.04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283-4643-827F-4926AC0587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7777424"/>
        <c:axId val="337778992"/>
      </c:lineChart>
      <c:dateAx>
        <c:axId val="3377774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37778992"/>
        <c:crosses val="autoZero"/>
        <c:auto val="1"/>
        <c:lblOffset val="100"/>
        <c:baseTimeUnit val="years"/>
      </c:dateAx>
      <c:valAx>
        <c:axId val="337778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77774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107.93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316-432D-AB0C-EA4BD97E63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781448"/>
        <c:axId val="335781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100.42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316-432D-AB0C-EA4BD97E63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781448"/>
        <c:axId val="335781840"/>
      </c:lineChart>
      <c:dateAx>
        <c:axId val="3357814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35781840"/>
        <c:crosses val="autoZero"/>
        <c:auto val="1"/>
        <c:lblOffset val="100"/>
        <c:baseTimeUnit val="years"/>
      </c:dateAx>
      <c:valAx>
        <c:axId val="335781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5781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4.03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77-446C-9DF6-A1EF9A770A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775568"/>
        <c:axId val="335777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29.28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977-446C-9DF6-A1EF9A770A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775568"/>
        <c:axId val="335777136"/>
      </c:lineChart>
      <c:dateAx>
        <c:axId val="33577556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35777136"/>
        <c:crosses val="autoZero"/>
        <c:auto val="1"/>
        <c:lblOffset val="100"/>
        <c:baseTimeUnit val="years"/>
      </c:dateAx>
      <c:valAx>
        <c:axId val="335777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57755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743-49D8-851A-0744114887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5778312"/>
        <c:axId val="335778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743-49D8-851A-0744114887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778312"/>
        <c:axId val="335778704"/>
      </c:lineChart>
      <c:dateAx>
        <c:axId val="3357783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35778704"/>
        <c:crosses val="autoZero"/>
        <c:auto val="1"/>
        <c:lblOffset val="100"/>
        <c:baseTimeUnit val="years"/>
      </c:dateAx>
      <c:valAx>
        <c:axId val="335778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5778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6D4-4985-9A59-709D8B4320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7491640"/>
        <c:axId val="337484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762.05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6D4-4985-9A59-709D8B4320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7491640"/>
        <c:axId val="337484584"/>
      </c:lineChart>
      <c:dateAx>
        <c:axId val="33749164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37484584"/>
        <c:crosses val="autoZero"/>
        <c:auto val="1"/>
        <c:lblOffset val="100"/>
        <c:baseTimeUnit val="years"/>
      </c:dateAx>
      <c:valAx>
        <c:axId val="337484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74916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9.3699999999999992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AAB-4F7E-B0E2-B50ECD87D4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7486152"/>
        <c:axId val="337487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AAB-4F7E-B0E2-B50ECD87D4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7486152"/>
        <c:axId val="337487720"/>
      </c:lineChart>
      <c:dateAx>
        <c:axId val="33748615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37487720"/>
        <c:crosses val="autoZero"/>
        <c:auto val="1"/>
        <c:lblOffset val="100"/>
        <c:baseTimeUnit val="years"/>
      </c:dateAx>
      <c:valAx>
        <c:axId val="337487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7486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1383.78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3A-4AA1-AB19-465E7806F9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7484976"/>
        <c:axId val="337485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1640.16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03A-4AA1-AB19-465E7806F9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7484976"/>
        <c:axId val="337485368"/>
      </c:lineChart>
      <c:dateAx>
        <c:axId val="3374849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37485368"/>
        <c:crosses val="autoZero"/>
        <c:auto val="1"/>
        <c:lblOffset val="100"/>
        <c:baseTimeUnit val="years"/>
      </c:dateAx>
      <c:valAx>
        <c:axId val="337485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74849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123.92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438-47AE-95BF-CAFEE1A147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7486936"/>
        <c:axId val="337488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38.270000000000003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438-47AE-95BF-CAFEE1A147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7486936"/>
        <c:axId val="337488504"/>
      </c:lineChart>
      <c:dateAx>
        <c:axId val="337486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37488504"/>
        <c:crosses val="autoZero"/>
        <c:auto val="1"/>
        <c:lblOffset val="100"/>
        <c:baseTimeUnit val="years"/>
      </c:dateAx>
      <c:valAx>
        <c:axId val="337488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7486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139.47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13-4672-8C7C-B375799543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7485760"/>
        <c:axId val="337487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486.77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13-4672-8C7C-B375799543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7485760"/>
        <c:axId val="337487328"/>
      </c:lineChart>
      <c:dateAx>
        <c:axId val="3374857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37487328"/>
        <c:crosses val="autoZero"/>
        <c:auto val="1"/>
        <c:lblOffset val="100"/>
        <c:baseTimeUnit val="years"/>
      </c:dateAx>
      <c:valAx>
        <c:axId val="337487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74857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【738.47】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【93.81】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【1,650.58】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【34.97】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【481.20】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【38.66】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N10" zoomScaleNormal="100" workbookViewId="0">
      <selection activeCell="BL45" sqref="BL45:BZ4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鳥取県　伯耆町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データ!I6</f>
        <v>法適用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小規模集合排水処理</v>
      </c>
      <c r="Q8" s="72"/>
      <c r="R8" s="72"/>
      <c r="S8" s="72"/>
      <c r="T8" s="72"/>
      <c r="U8" s="72"/>
      <c r="V8" s="72"/>
      <c r="W8" s="72" t="str">
        <f>データ!L6</f>
        <v>I2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9">
        <f>データ!S6</f>
        <v>10774</v>
      </c>
      <c r="AM8" s="69"/>
      <c r="AN8" s="69"/>
      <c r="AO8" s="69"/>
      <c r="AP8" s="69"/>
      <c r="AQ8" s="69"/>
      <c r="AR8" s="69"/>
      <c r="AS8" s="69"/>
      <c r="AT8" s="68">
        <f>データ!T6</f>
        <v>139.44</v>
      </c>
      <c r="AU8" s="68"/>
      <c r="AV8" s="68"/>
      <c r="AW8" s="68"/>
      <c r="AX8" s="68"/>
      <c r="AY8" s="68"/>
      <c r="AZ8" s="68"/>
      <c r="BA8" s="68"/>
      <c r="BB8" s="68">
        <f>データ!U6</f>
        <v>77.27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>
        <f>データ!O6</f>
        <v>59.5</v>
      </c>
      <c r="J10" s="68"/>
      <c r="K10" s="68"/>
      <c r="L10" s="68"/>
      <c r="M10" s="68"/>
      <c r="N10" s="68"/>
      <c r="O10" s="68"/>
      <c r="P10" s="68">
        <f>データ!P6</f>
        <v>2.92</v>
      </c>
      <c r="Q10" s="68"/>
      <c r="R10" s="68"/>
      <c r="S10" s="68"/>
      <c r="T10" s="68"/>
      <c r="U10" s="68"/>
      <c r="V10" s="68"/>
      <c r="W10" s="68">
        <f>データ!Q6</f>
        <v>100</v>
      </c>
      <c r="X10" s="68"/>
      <c r="Y10" s="68"/>
      <c r="Z10" s="68"/>
      <c r="AA10" s="68"/>
      <c r="AB10" s="68"/>
      <c r="AC10" s="68"/>
      <c r="AD10" s="69">
        <f>データ!R6</f>
        <v>3960</v>
      </c>
      <c r="AE10" s="69"/>
      <c r="AF10" s="69"/>
      <c r="AG10" s="69"/>
      <c r="AH10" s="69"/>
      <c r="AI10" s="69"/>
      <c r="AJ10" s="69"/>
      <c r="AK10" s="2"/>
      <c r="AL10" s="69">
        <f>データ!V6</f>
        <v>314</v>
      </c>
      <c r="AM10" s="69"/>
      <c r="AN10" s="69"/>
      <c r="AO10" s="69"/>
      <c r="AP10" s="69"/>
      <c r="AQ10" s="69"/>
      <c r="AR10" s="69"/>
      <c r="AS10" s="69"/>
      <c r="AT10" s="68">
        <f>データ!W6</f>
        <v>0.43</v>
      </c>
      <c r="AU10" s="68"/>
      <c r="AV10" s="68"/>
      <c r="AW10" s="68"/>
      <c r="AX10" s="68"/>
      <c r="AY10" s="68"/>
      <c r="AZ10" s="68"/>
      <c r="BA10" s="68"/>
      <c r="BB10" s="68">
        <f>データ!X6</f>
        <v>730.23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15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115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113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15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15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114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15">
      <c r="C83" s="2" t="s">
        <v>30</v>
      </c>
    </row>
    <row r="84" spans="1:78" hidden="1" x14ac:dyDescent="0.15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15">
      <c r="B85" s="26"/>
      <c r="C85" s="26"/>
      <c r="D85" s="26"/>
      <c r="E85" s="26" t="str">
        <f>データ!AI6</f>
        <v>【100.50】</v>
      </c>
      <c r="F85" s="26" t="str">
        <f>データ!AT6</f>
        <v>【738.47】</v>
      </c>
      <c r="G85" s="26" t="str">
        <f>データ!BE6</f>
        <v>【93.81】</v>
      </c>
      <c r="H85" s="26" t="str">
        <f>データ!BP6</f>
        <v>【1,650.58】</v>
      </c>
      <c r="I85" s="26" t="str">
        <f>データ!CA6</f>
        <v>【38.66】</v>
      </c>
      <c r="J85" s="26" t="str">
        <f>データ!CL6</f>
        <v>【481.20】</v>
      </c>
      <c r="K85" s="26" t="str">
        <f>データ!CW6</f>
        <v>【34.97】</v>
      </c>
      <c r="L85" s="26" t="str">
        <f>データ!DH6</f>
        <v>【89.89】</v>
      </c>
      <c r="M85" s="26" t="str">
        <f>データ!DS6</f>
        <v>【29.09】</v>
      </c>
      <c r="N85" s="26" t="str">
        <f>データ!ED6</f>
        <v>【0.00】</v>
      </c>
      <c r="O85" s="26" t="str">
        <f>データ!EO6</f>
        <v>【0.00】</v>
      </c>
    </row>
  </sheetData>
  <sheetProtection algorithmName="SHA-512" hashValue="CHaqHbxPUOX6Aw18cJbBZUCBgfbVgwx/xP6W80C8GQzuC8bh7CaTUYfPqNMBV3ijn1vCqz9WxsyefHq6FF1WcQ==" saltValue="VYTSpZmq1LTo6uCpgI5caA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77" t="s">
        <v>52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53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28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8" x14ac:dyDescent="0.15">
      <c r="A4" s="28" t="s">
        <v>54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55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56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57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58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59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60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61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62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63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64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65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8" x14ac:dyDescent="0.15">
      <c r="A5" s="28" t="s">
        <v>66</v>
      </c>
      <c r="B5" s="31"/>
      <c r="C5" s="31"/>
      <c r="D5" s="31"/>
      <c r="E5" s="31"/>
      <c r="F5" s="31"/>
      <c r="G5" s="31"/>
      <c r="H5" s="32" t="s">
        <v>67</v>
      </c>
      <c r="I5" s="32" t="s">
        <v>68</v>
      </c>
      <c r="J5" s="32" t="s">
        <v>69</v>
      </c>
      <c r="K5" s="32" t="s">
        <v>70</v>
      </c>
      <c r="L5" s="32" t="s">
        <v>71</v>
      </c>
      <c r="M5" s="32" t="s">
        <v>5</v>
      </c>
      <c r="N5" s="32" t="s">
        <v>72</v>
      </c>
      <c r="O5" s="32" t="s">
        <v>73</v>
      </c>
      <c r="P5" s="32" t="s">
        <v>74</v>
      </c>
      <c r="Q5" s="32" t="s">
        <v>75</v>
      </c>
      <c r="R5" s="32" t="s">
        <v>76</v>
      </c>
      <c r="S5" s="32" t="s">
        <v>77</v>
      </c>
      <c r="T5" s="32" t="s">
        <v>78</v>
      </c>
      <c r="U5" s="32" t="s">
        <v>79</v>
      </c>
      <c r="V5" s="32" t="s">
        <v>80</v>
      </c>
      <c r="W5" s="32" t="s">
        <v>81</v>
      </c>
      <c r="X5" s="32" t="s">
        <v>82</v>
      </c>
      <c r="Y5" s="32" t="s">
        <v>83</v>
      </c>
      <c r="Z5" s="32" t="s">
        <v>84</v>
      </c>
      <c r="AA5" s="32" t="s">
        <v>85</v>
      </c>
      <c r="AB5" s="32" t="s">
        <v>86</v>
      </c>
      <c r="AC5" s="32" t="s">
        <v>87</v>
      </c>
      <c r="AD5" s="32" t="s">
        <v>88</v>
      </c>
      <c r="AE5" s="32" t="s">
        <v>89</v>
      </c>
      <c r="AF5" s="32" t="s">
        <v>90</v>
      </c>
      <c r="AG5" s="32" t="s">
        <v>91</v>
      </c>
      <c r="AH5" s="32" t="s">
        <v>92</v>
      </c>
      <c r="AI5" s="32" t="s">
        <v>31</v>
      </c>
      <c r="AJ5" s="32" t="s">
        <v>83</v>
      </c>
      <c r="AK5" s="32" t="s">
        <v>84</v>
      </c>
      <c r="AL5" s="32" t="s">
        <v>85</v>
      </c>
      <c r="AM5" s="32" t="s">
        <v>86</v>
      </c>
      <c r="AN5" s="32" t="s">
        <v>87</v>
      </c>
      <c r="AO5" s="32" t="s">
        <v>88</v>
      </c>
      <c r="AP5" s="32" t="s">
        <v>89</v>
      </c>
      <c r="AQ5" s="32" t="s">
        <v>90</v>
      </c>
      <c r="AR5" s="32" t="s">
        <v>91</v>
      </c>
      <c r="AS5" s="32" t="s">
        <v>92</v>
      </c>
      <c r="AT5" s="32" t="s">
        <v>93</v>
      </c>
      <c r="AU5" s="32" t="s">
        <v>83</v>
      </c>
      <c r="AV5" s="32" t="s">
        <v>84</v>
      </c>
      <c r="AW5" s="32" t="s">
        <v>85</v>
      </c>
      <c r="AX5" s="32" t="s">
        <v>86</v>
      </c>
      <c r="AY5" s="32" t="s">
        <v>87</v>
      </c>
      <c r="AZ5" s="32" t="s">
        <v>88</v>
      </c>
      <c r="BA5" s="32" t="s">
        <v>89</v>
      </c>
      <c r="BB5" s="32" t="s">
        <v>90</v>
      </c>
      <c r="BC5" s="32" t="s">
        <v>91</v>
      </c>
      <c r="BD5" s="32" t="s">
        <v>92</v>
      </c>
      <c r="BE5" s="32" t="s">
        <v>93</v>
      </c>
      <c r="BF5" s="32" t="s">
        <v>83</v>
      </c>
      <c r="BG5" s="32" t="s">
        <v>84</v>
      </c>
      <c r="BH5" s="32" t="s">
        <v>85</v>
      </c>
      <c r="BI5" s="32" t="s">
        <v>86</v>
      </c>
      <c r="BJ5" s="32" t="s">
        <v>87</v>
      </c>
      <c r="BK5" s="32" t="s">
        <v>88</v>
      </c>
      <c r="BL5" s="32" t="s">
        <v>89</v>
      </c>
      <c r="BM5" s="32" t="s">
        <v>90</v>
      </c>
      <c r="BN5" s="32" t="s">
        <v>91</v>
      </c>
      <c r="BO5" s="32" t="s">
        <v>92</v>
      </c>
      <c r="BP5" s="32" t="s">
        <v>93</v>
      </c>
      <c r="BQ5" s="32" t="s">
        <v>83</v>
      </c>
      <c r="BR5" s="32" t="s">
        <v>84</v>
      </c>
      <c r="BS5" s="32" t="s">
        <v>85</v>
      </c>
      <c r="BT5" s="32" t="s">
        <v>86</v>
      </c>
      <c r="BU5" s="32" t="s">
        <v>87</v>
      </c>
      <c r="BV5" s="32" t="s">
        <v>88</v>
      </c>
      <c r="BW5" s="32" t="s">
        <v>89</v>
      </c>
      <c r="BX5" s="32" t="s">
        <v>90</v>
      </c>
      <c r="BY5" s="32" t="s">
        <v>91</v>
      </c>
      <c r="BZ5" s="32" t="s">
        <v>92</v>
      </c>
      <c r="CA5" s="32" t="s">
        <v>93</v>
      </c>
      <c r="CB5" s="32" t="s">
        <v>83</v>
      </c>
      <c r="CC5" s="32" t="s">
        <v>84</v>
      </c>
      <c r="CD5" s="32" t="s">
        <v>85</v>
      </c>
      <c r="CE5" s="32" t="s">
        <v>86</v>
      </c>
      <c r="CF5" s="32" t="s">
        <v>87</v>
      </c>
      <c r="CG5" s="32" t="s">
        <v>88</v>
      </c>
      <c r="CH5" s="32" t="s">
        <v>89</v>
      </c>
      <c r="CI5" s="32" t="s">
        <v>90</v>
      </c>
      <c r="CJ5" s="32" t="s">
        <v>91</v>
      </c>
      <c r="CK5" s="32" t="s">
        <v>92</v>
      </c>
      <c r="CL5" s="32" t="s">
        <v>93</v>
      </c>
      <c r="CM5" s="32" t="s">
        <v>83</v>
      </c>
      <c r="CN5" s="32" t="s">
        <v>84</v>
      </c>
      <c r="CO5" s="32" t="s">
        <v>85</v>
      </c>
      <c r="CP5" s="32" t="s">
        <v>86</v>
      </c>
      <c r="CQ5" s="32" t="s">
        <v>87</v>
      </c>
      <c r="CR5" s="32" t="s">
        <v>88</v>
      </c>
      <c r="CS5" s="32" t="s">
        <v>89</v>
      </c>
      <c r="CT5" s="32" t="s">
        <v>90</v>
      </c>
      <c r="CU5" s="32" t="s">
        <v>91</v>
      </c>
      <c r="CV5" s="32" t="s">
        <v>92</v>
      </c>
      <c r="CW5" s="32" t="s">
        <v>93</v>
      </c>
      <c r="CX5" s="32" t="s">
        <v>83</v>
      </c>
      <c r="CY5" s="32" t="s">
        <v>84</v>
      </c>
      <c r="CZ5" s="32" t="s">
        <v>85</v>
      </c>
      <c r="DA5" s="32" t="s">
        <v>86</v>
      </c>
      <c r="DB5" s="32" t="s">
        <v>87</v>
      </c>
      <c r="DC5" s="32" t="s">
        <v>88</v>
      </c>
      <c r="DD5" s="32" t="s">
        <v>89</v>
      </c>
      <c r="DE5" s="32" t="s">
        <v>90</v>
      </c>
      <c r="DF5" s="32" t="s">
        <v>91</v>
      </c>
      <c r="DG5" s="32" t="s">
        <v>92</v>
      </c>
      <c r="DH5" s="32" t="s">
        <v>93</v>
      </c>
      <c r="DI5" s="32" t="s">
        <v>83</v>
      </c>
      <c r="DJ5" s="32" t="s">
        <v>84</v>
      </c>
      <c r="DK5" s="32" t="s">
        <v>85</v>
      </c>
      <c r="DL5" s="32" t="s">
        <v>86</v>
      </c>
      <c r="DM5" s="32" t="s">
        <v>87</v>
      </c>
      <c r="DN5" s="32" t="s">
        <v>88</v>
      </c>
      <c r="DO5" s="32" t="s">
        <v>89</v>
      </c>
      <c r="DP5" s="32" t="s">
        <v>90</v>
      </c>
      <c r="DQ5" s="32" t="s">
        <v>91</v>
      </c>
      <c r="DR5" s="32" t="s">
        <v>92</v>
      </c>
      <c r="DS5" s="32" t="s">
        <v>93</v>
      </c>
      <c r="DT5" s="32" t="s">
        <v>83</v>
      </c>
      <c r="DU5" s="32" t="s">
        <v>84</v>
      </c>
      <c r="DV5" s="32" t="s">
        <v>85</v>
      </c>
      <c r="DW5" s="32" t="s">
        <v>86</v>
      </c>
      <c r="DX5" s="32" t="s">
        <v>87</v>
      </c>
      <c r="DY5" s="32" t="s">
        <v>88</v>
      </c>
      <c r="DZ5" s="32" t="s">
        <v>89</v>
      </c>
      <c r="EA5" s="32" t="s">
        <v>90</v>
      </c>
      <c r="EB5" s="32" t="s">
        <v>91</v>
      </c>
      <c r="EC5" s="32" t="s">
        <v>92</v>
      </c>
      <c r="ED5" s="32" t="s">
        <v>93</v>
      </c>
      <c r="EE5" s="32" t="s">
        <v>83</v>
      </c>
      <c r="EF5" s="32" t="s">
        <v>84</v>
      </c>
      <c r="EG5" s="32" t="s">
        <v>85</v>
      </c>
      <c r="EH5" s="32" t="s">
        <v>86</v>
      </c>
      <c r="EI5" s="32" t="s">
        <v>87</v>
      </c>
      <c r="EJ5" s="32" t="s">
        <v>88</v>
      </c>
      <c r="EK5" s="32" t="s">
        <v>89</v>
      </c>
      <c r="EL5" s="32" t="s">
        <v>90</v>
      </c>
      <c r="EM5" s="32" t="s">
        <v>91</v>
      </c>
      <c r="EN5" s="32" t="s">
        <v>92</v>
      </c>
      <c r="EO5" s="32" t="s">
        <v>93</v>
      </c>
    </row>
    <row r="6" spans="1:148" s="36" customFormat="1" x14ac:dyDescent="0.15">
      <c r="A6" s="28" t="s">
        <v>94</v>
      </c>
      <c r="B6" s="33">
        <f>B7</f>
        <v>2020</v>
      </c>
      <c r="C6" s="33">
        <f t="shared" ref="C6:X6" si="3">C7</f>
        <v>313904</v>
      </c>
      <c r="D6" s="33">
        <f t="shared" si="3"/>
        <v>46</v>
      </c>
      <c r="E6" s="33">
        <f t="shared" si="3"/>
        <v>17</v>
      </c>
      <c r="F6" s="33">
        <f t="shared" si="3"/>
        <v>9</v>
      </c>
      <c r="G6" s="33">
        <f t="shared" si="3"/>
        <v>0</v>
      </c>
      <c r="H6" s="33" t="str">
        <f t="shared" si="3"/>
        <v>鳥取県　伯耆町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小規模集合排水処理</v>
      </c>
      <c r="L6" s="33" t="str">
        <f t="shared" si="3"/>
        <v>I2</v>
      </c>
      <c r="M6" s="33" t="str">
        <f t="shared" si="3"/>
        <v>非設置</v>
      </c>
      <c r="N6" s="34" t="str">
        <f t="shared" si="3"/>
        <v>-</v>
      </c>
      <c r="O6" s="34">
        <f t="shared" si="3"/>
        <v>59.5</v>
      </c>
      <c r="P6" s="34">
        <f t="shared" si="3"/>
        <v>2.92</v>
      </c>
      <c r="Q6" s="34">
        <f t="shared" si="3"/>
        <v>100</v>
      </c>
      <c r="R6" s="34">
        <f t="shared" si="3"/>
        <v>3960</v>
      </c>
      <c r="S6" s="34">
        <f t="shared" si="3"/>
        <v>10774</v>
      </c>
      <c r="T6" s="34">
        <f t="shared" si="3"/>
        <v>139.44</v>
      </c>
      <c r="U6" s="34">
        <f t="shared" si="3"/>
        <v>77.27</v>
      </c>
      <c r="V6" s="34">
        <f t="shared" si="3"/>
        <v>314</v>
      </c>
      <c r="W6" s="34">
        <f t="shared" si="3"/>
        <v>0.43</v>
      </c>
      <c r="X6" s="34">
        <f t="shared" si="3"/>
        <v>730.23</v>
      </c>
      <c r="Y6" s="35" t="str">
        <f>IF(Y7="",NA(),Y7)</f>
        <v>-</v>
      </c>
      <c r="Z6" s="35" t="str">
        <f t="shared" ref="Z6:AH6" si="4">IF(Z7="",NA(),Z7)</f>
        <v>-</v>
      </c>
      <c r="AA6" s="35" t="str">
        <f t="shared" si="4"/>
        <v>-</v>
      </c>
      <c r="AB6" s="35" t="str">
        <f t="shared" si="4"/>
        <v>-</v>
      </c>
      <c r="AC6" s="35">
        <f t="shared" si="4"/>
        <v>107.93</v>
      </c>
      <c r="AD6" s="35" t="str">
        <f t="shared" si="4"/>
        <v>-</v>
      </c>
      <c r="AE6" s="35" t="str">
        <f t="shared" si="4"/>
        <v>-</v>
      </c>
      <c r="AF6" s="35" t="str">
        <f t="shared" si="4"/>
        <v>-</v>
      </c>
      <c r="AG6" s="35" t="str">
        <f t="shared" si="4"/>
        <v>-</v>
      </c>
      <c r="AH6" s="35">
        <f t="shared" si="4"/>
        <v>100.42</v>
      </c>
      <c r="AI6" s="34" t="str">
        <f>IF(AI7="","",IF(AI7="-","【-】","【"&amp;SUBSTITUTE(TEXT(AI7,"#,##0.00"),"-","△")&amp;"】"))</f>
        <v>【100.50】</v>
      </c>
      <c r="AJ6" s="35" t="str">
        <f>IF(AJ7="",NA(),AJ7)</f>
        <v>-</v>
      </c>
      <c r="AK6" s="35" t="str">
        <f t="shared" ref="AK6:AS6" si="5">IF(AK7="",NA(),AK7)</f>
        <v>-</v>
      </c>
      <c r="AL6" s="35" t="str">
        <f t="shared" si="5"/>
        <v>-</v>
      </c>
      <c r="AM6" s="35" t="str">
        <f t="shared" si="5"/>
        <v>-</v>
      </c>
      <c r="AN6" s="34">
        <f t="shared" si="5"/>
        <v>0</v>
      </c>
      <c r="AO6" s="35" t="str">
        <f t="shared" si="5"/>
        <v>-</v>
      </c>
      <c r="AP6" s="35" t="str">
        <f t="shared" si="5"/>
        <v>-</v>
      </c>
      <c r="AQ6" s="35" t="str">
        <f t="shared" si="5"/>
        <v>-</v>
      </c>
      <c r="AR6" s="35" t="str">
        <f t="shared" si="5"/>
        <v>-</v>
      </c>
      <c r="AS6" s="35">
        <f t="shared" si="5"/>
        <v>762.05</v>
      </c>
      <c r="AT6" s="34" t="str">
        <f>IF(AT7="","",IF(AT7="-","【-】","【"&amp;SUBSTITUTE(TEXT(AT7,"#,##0.00"),"-","△")&amp;"】"))</f>
        <v>【738.47】</v>
      </c>
      <c r="AU6" s="35" t="str">
        <f>IF(AU7="",NA(),AU7)</f>
        <v>-</v>
      </c>
      <c r="AV6" s="35" t="str">
        <f t="shared" ref="AV6:BD6" si="6">IF(AV7="",NA(),AV7)</f>
        <v>-</v>
      </c>
      <c r="AW6" s="35" t="str">
        <f t="shared" si="6"/>
        <v>-</v>
      </c>
      <c r="AX6" s="35" t="str">
        <f t="shared" si="6"/>
        <v>-</v>
      </c>
      <c r="AY6" s="35">
        <f t="shared" si="6"/>
        <v>9.3699999999999992</v>
      </c>
      <c r="AZ6" s="35" t="str">
        <f t="shared" si="6"/>
        <v>-</v>
      </c>
      <c r="BA6" s="35" t="str">
        <f t="shared" si="6"/>
        <v>-</v>
      </c>
      <c r="BB6" s="35" t="str">
        <f t="shared" si="6"/>
        <v>-</v>
      </c>
      <c r="BC6" s="35" t="str">
        <f t="shared" si="6"/>
        <v>-</v>
      </c>
      <c r="BD6" s="35">
        <f t="shared" si="6"/>
        <v>92.61</v>
      </c>
      <c r="BE6" s="34" t="str">
        <f>IF(BE7="","",IF(BE7="-","【-】","【"&amp;SUBSTITUTE(TEXT(BE7,"#,##0.00"),"-","△")&amp;"】"))</f>
        <v>【93.81】</v>
      </c>
      <c r="BF6" s="35" t="str">
        <f>IF(BF7="",NA(),BF7)</f>
        <v>-</v>
      </c>
      <c r="BG6" s="35" t="str">
        <f t="shared" ref="BG6:BO6" si="7">IF(BG7="",NA(),BG7)</f>
        <v>-</v>
      </c>
      <c r="BH6" s="35" t="str">
        <f t="shared" si="7"/>
        <v>-</v>
      </c>
      <c r="BI6" s="35" t="str">
        <f t="shared" si="7"/>
        <v>-</v>
      </c>
      <c r="BJ6" s="35">
        <f t="shared" si="7"/>
        <v>1383.78</v>
      </c>
      <c r="BK6" s="35" t="str">
        <f t="shared" si="7"/>
        <v>-</v>
      </c>
      <c r="BL6" s="35" t="str">
        <f t="shared" si="7"/>
        <v>-</v>
      </c>
      <c r="BM6" s="35" t="str">
        <f t="shared" si="7"/>
        <v>-</v>
      </c>
      <c r="BN6" s="35" t="str">
        <f t="shared" si="7"/>
        <v>-</v>
      </c>
      <c r="BO6" s="35">
        <f t="shared" si="7"/>
        <v>1640.16</v>
      </c>
      <c r="BP6" s="34" t="str">
        <f>IF(BP7="","",IF(BP7="-","【-】","【"&amp;SUBSTITUTE(TEXT(BP7,"#,##0.00"),"-","△")&amp;"】"))</f>
        <v>【1,650.58】</v>
      </c>
      <c r="BQ6" s="35" t="str">
        <f>IF(BQ7="",NA(),BQ7)</f>
        <v>-</v>
      </c>
      <c r="BR6" s="35" t="str">
        <f t="shared" ref="BR6:BZ6" si="8">IF(BR7="",NA(),BR7)</f>
        <v>-</v>
      </c>
      <c r="BS6" s="35" t="str">
        <f t="shared" si="8"/>
        <v>-</v>
      </c>
      <c r="BT6" s="35" t="str">
        <f t="shared" si="8"/>
        <v>-</v>
      </c>
      <c r="BU6" s="35">
        <f t="shared" si="8"/>
        <v>123.92</v>
      </c>
      <c r="BV6" s="35" t="str">
        <f t="shared" si="8"/>
        <v>-</v>
      </c>
      <c r="BW6" s="35" t="str">
        <f t="shared" si="8"/>
        <v>-</v>
      </c>
      <c r="BX6" s="35" t="str">
        <f t="shared" si="8"/>
        <v>-</v>
      </c>
      <c r="BY6" s="35" t="str">
        <f t="shared" si="8"/>
        <v>-</v>
      </c>
      <c r="BZ6" s="35">
        <f t="shared" si="8"/>
        <v>38.270000000000003</v>
      </c>
      <c r="CA6" s="34" t="str">
        <f>IF(CA7="","",IF(CA7="-","【-】","【"&amp;SUBSTITUTE(TEXT(CA7,"#,##0.00"),"-","△")&amp;"】"))</f>
        <v>【38.66】</v>
      </c>
      <c r="CB6" s="35" t="str">
        <f>IF(CB7="",NA(),CB7)</f>
        <v>-</v>
      </c>
      <c r="CC6" s="35" t="str">
        <f t="shared" ref="CC6:CK6" si="9">IF(CC7="",NA(),CC7)</f>
        <v>-</v>
      </c>
      <c r="CD6" s="35" t="str">
        <f t="shared" si="9"/>
        <v>-</v>
      </c>
      <c r="CE6" s="35" t="str">
        <f t="shared" si="9"/>
        <v>-</v>
      </c>
      <c r="CF6" s="35">
        <f t="shared" si="9"/>
        <v>139.47</v>
      </c>
      <c r="CG6" s="35" t="str">
        <f t="shared" si="9"/>
        <v>-</v>
      </c>
      <c r="CH6" s="35" t="str">
        <f t="shared" si="9"/>
        <v>-</v>
      </c>
      <c r="CI6" s="35" t="str">
        <f t="shared" si="9"/>
        <v>-</v>
      </c>
      <c r="CJ6" s="35" t="str">
        <f t="shared" si="9"/>
        <v>-</v>
      </c>
      <c r="CK6" s="35">
        <f t="shared" si="9"/>
        <v>486.77</v>
      </c>
      <c r="CL6" s="34" t="str">
        <f>IF(CL7="","",IF(CL7="-","【-】","【"&amp;SUBSTITUTE(TEXT(CL7,"#,##0.00"),"-","△")&amp;"】"))</f>
        <v>【481.20】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>
        <f t="shared" si="10"/>
        <v>45.75</v>
      </c>
      <c r="CR6" s="35" t="str">
        <f t="shared" si="10"/>
        <v>-</v>
      </c>
      <c r="CS6" s="35" t="str">
        <f t="shared" si="10"/>
        <v>-</v>
      </c>
      <c r="CT6" s="35" t="str">
        <f t="shared" si="10"/>
        <v>-</v>
      </c>
      <c r="CU6" s="35" t="str">
        <f t="shared" si="10"/>
        <v>-</v>
      </c>
      <c r="CV6" s="35">
        <f t="shared" si="10"/>
        <v>34.700000000000003</v>
      </c>
      <c r="CW6" s="34" t="str">
        <f>IF(CW7="","",IF(CW7="-","【-】","【"&amp;SUBSTITUTE(TEXT(CW7,"#,##0.00"),"-","△")&amp;"】"))</f>
        <v>【34.97】</v>
      </c>
      <c r="CX6" s="35" t="str">
        <f>IF(CX7="",NA(),CX7)</f>
        <v>-</v>
      </c>
      <c r="CY6" s="35" t="str">
        <f t="shared" ref="CY6:DG6" si="11">IF(CY7="",NA(),CY7)</f>
        <v>-</v>
      </c>
      <c r="CZ6" s="35" t="str">
        <f t="shared" si="11"/>
        <v>-</v>
      </c>
      <c r="DA6" s="35" t="str">
        <f t="shared" si="11"/>
        <v>-</v>
      </c>
      <c r="DB6" s="35">
        <f t="shared" si="11"/>
        <v>85.03</v>
      </c>
      <c r="DC6" s="35" t="str">
        <f t="shared" si="11"/>
        <v>-</v>
      </c>
      <c r="DD6" s="35" t="str">
        <f t="shared" si="11"/>
        <v>-</v>
      </c>
      <c r="DE6" s="35" t="str">
        <f t="shared" si="11"/>
        <v>-</v>
      </c>
      <c r="DF6" s="35" t="str">
        <f t="shared" si="11"/>
        <v>-</v>
      </c>
      <c r="DG6" s="35">
        <f t="shared" si="11"/>
        <v>90.04</v>
      </c>
      <c r="DH6" s="34" t="str">
        <f>IF(DH7="","",IF(DH7="-","【-】","【"&amp;SUBSTITUTE(TEXT(DH7,"#,##0.00"),"-","△")&amp;"】"))</f>
        <v>【89.89】</v>
      </c>
      <c r="DI6" s="35" t="str">
        <f>IF(DI7="",NA(),DI7)</f>
        <v>-</v>
      </c>
      <c r="DJ6" s="35" t="str">
        <f t="shared" ref="DJ6:DR6" si="12">IF(DJ7="",NA(),DJ7)</f>
        <v>-</v>
      </c>
      <c r="DK6" s="35" t="str">
        <f t="shared" si="12"/>
        <v>-</v>
      </c>
      <c r="DL6" s="35" t="str">
        <f t="shared" si="12"/>
        <v>-</v>
      </c>
      <c r="DM6" s="35">
        <f t="shared" si="12"/>
        <v>4.03</v>
      </c>
      <c r="DN6" s="35" t="str">
        <f t="shared" si="12"/>
        <v>-</v>
      </c>
      <c r="DO6" s="35" t="str">
        <f t="shared" si="12"/>
        <v>-</v>
      </c>
      <c r="DP6" s="35" t="str">
        <f t="shared" si="12"/>
        <v>-</v>
      </c>
      <c r="DQ6" s="35" t="str">
        <f t="shared" si="12"/>
        <v>-</v>
      </c>
      <c r="DR6" s="35">
        <f t="shared" si="12"/>
        <v>29.28</v>
      </c>
      <c r="DS6" s="34" t="str">
        <f>IF(DS7="","",IF(DS7="-","【-】","【"&amp;SUBSTITUTE(TEXT(DS7,"#,##0.00"),"-","△")&amp;"】"))</f>
        <v>【29.09】</v>
      </c>
      <c r="DT6" s="35" t="str">
        <f>IF(DT7="",NA(),DT7)</f>
        <v>-</v>
      </c>
      <c r="DU6" s="35" t="str">
        <f t="shared" ref="DU6:EC6" si="13">IF(DU7="",NA(),DU7)</f>
        <v>-</v>
      </c>
      <c r="DV6" s="35" t="str">
        <f t="shared" si="13"/>
        <v>-</v>
      </c>
      <c r="DW6" s="35" t="str">
        <f t="shared" si="13"/>
        <v>-</v>
      </c>
      <c r="DX6" s="34">
        <f t="shared" si="13"/>
        <v>0</v>
      </c>
      <c r="DY6" s="35" t="str">
        <f t="shared" si="13"/>
        <v>-</v>
      </c>
      <c r="DZ6" s="35" t="str">
        <f t="shared" si="13"/>
        <v>-</v>
      </c>
      <c r="EA6" s="35" t="str">
        <f t="shared" si="13"/>
        <v>-</v>
      </c>
      <c r="EB6" s="35" t="str">
        <f t="shared" si="13"/>
        <v>-</v>
      </c>
      <c r="EC6" s="34">
        <f t="shared" si="13"/>
        <v>0</v>
      </c>
      <c r="ED6" s="34" t="str">
        <f>IF(ED7="","",IF(ED7="-","【-】","【"&amp;SUBSTITUTE(TEXT(ED7,"#,##0.00"),"-","△")&amp;"】"))</f>
        <v>【0.00】</v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4">
        <f t="shared" si="14"/>
        <v>0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4">
        <f t="shared" si="14"/>
        <v>0</v>
      </c>
      <c r="EO6" s="34" t="str">
        <f>IF(EO7="","",IF(EO7="-","【-】","【"&amp;SUBSTITUTE(TEXT(EO7,"#,##0.00"),"-","△")&amp;"】"))</f>
        <v>【0.00】</v>
      </c>
    </row>
    <row r="7" spans="1:148" s="36" customFormat="1" x14ac:dyDescent="0.15">
      <c r="A7" s="28"/>
      <c r="B7" s="37">
        <v>2020</v>
      </c>
      <c r="C7" s="37">
        <v>313904</v>
      </c>
      <c r="D7" s="37">
        <v>46</v>
      </c>
      <c r="E7" s="37">
        <v>17</v>
      </c>
      <c r="F7" s="37">
        <v>9</v>
      </c>
      <c r="G7" s="37">
        <v>0</v>
      </c>
      <c r="H7" s="37" t="s">
        <v>95</v>
      </c>
      <c r="I7" s="37" t="s">
        <v>96</v>
      </c>
      <c r="J7" s="37" t="s">
        <v>97</v>
      </c>
      <c r="K7" s="37" t="s">
        <v>98</v>
      </c>
      <c r="L7" s="37" t="s">
        <v>99</v>
      </c>
      <c r="M7" s="37" t="s">
        <v>100</v>
      </c>
      <c r="N7" s="38" t="s">
        <v>101</v>
      </c>
      <c r="O7" s="38">
        <v>59.5</v>
      </c>
      <c r="P7" s="38">
        <v>2.92</v>
      </c>
      <c r="Q7" s="38">
        <v>100</v>
      </c>
      <c r="R7" s="38">
        <v>3960</v>
      </c>
      <c r="S7" s="38">
        <v>10774</v>
      </c>
      <c r="T7" s="38">
        <v>139.44</v>
      </c>
      <c r="U7" s="38">
        <v>77.27</v>
      </c>
      <c r="V7" s="38">
        <v>314</v>
      </c>
      <c r="W7" s="38">
        <v>0.43</v>
      </c>
      <c r="X7" s="38">
        <v>730.23</v>
      </c>
      <c r="Y7" s="38" t="s">
        <v>101</v>
      </c>
      <c r="Z7" s="38" t="s">
        <v>101</v>
      </c>
      <c r="AA7" s="38" t="s">
        <v>101</v>
      </c>
      <c r="AB7" s="38" t="s">
        <v>101</v>
      </c>
      <c r="AC7" s="38">
        <v>107.93</v>
      </c>
      <c r="AD7" s="38" t="s">
        <v>101</v>
      </c>
      <c r="AE7" s="38" t="s">
        <v>101</v>
      </c>
      <c r="AF7" s="38" t="s">
        <v>101</v>
      </c>
      <c r="AG7" s="38" t="s">
        <v>101</v>
      </c>
      <c r="AH7" s="38">
        <v>100.42</v>
      </c>
      <c r="AI7" s="38">
        <v>100.5</v>
      </c>
      <c r="AJ7" s="38" t="s">
        <v>101</v>
      </c>
      <c r="AK7" s="38" t="s">
        <v>101</v>
      </c>
      <c r="AL7" s="38" t="s">
        <v>101</v>
      </c>
      <c r="AM7" s="38" t="s">
        <v>101</v>
      </c>
      <c r="AN7" s="38">
        <v>0</v>
      </c>
      <c r="AO7" s="38" t="s">
        <v>101</v>
      </c>
      <c r="AP7" s="38" t="s">
        <v>101</v>
      </c>
      <c r="AQ7" s="38" t="s">
        <v>101</v>
      </c>
      <c r="AR7" s="38" t="s">
        <v>101</v>
      </c>
      <c r="AS7" s="38">
        <v>762.05</v>
      </c>
      <c r="AT7" s="38">
        <v>738.47</v>
      </c>
      <c r="AU7" s="38" t="s">
        <v>101</v>
      </c>
      <c r="AV7" s="38" t="s">
        <v>101</v>
      </c>
      <c r="AW7" s="38" t="s">
        <v>101</v>
      </c>
      <c r="AX7" s="38" t="s">
        <v>101</v>
      </c>
      <c r="AY7" s="38">
        <v>9.3699999999999992</v>
      </c>
      <c r="AZ7" s="38" t="s">
        <v>101</v>
      </c>
      <c r="BA7" s="38" t="s">
        <v>101</v>
      </c>
      <c r="BB7" s="38" t="s">
        <v>101</v>
      </c>
      <c r="BC7" s="38" t="s">
        <v>101</v>
      </c>
      <c r="BD7" s="38">
        <v>92.61</v>
      </c>
      <c r="BE7" s="38">
        <v>93.81</v>
      </c>
      <c r="BF7" s="38" t="s">
        <v>101</v>
      </c>
      <c r="BG7" s="38" t="s">
        <v>101</v>
      </c>
      <c r="BH7" s="38" t="s">
        <v>101</v>
      </c>
      <c r="BI7" s="38" t="s">
        <v>101</v>
      </c>
      <c r="BJ7" s="38">
        <v>1383.78</v>
      </c>
      <c r="BK7" s="38" t="s">
        <v>101</v>
      </c>
      <c r="BL7" s="38" t="s">
        <v>101</v>
      </c>
      <c r="BM7" s="38" t="s">
        <v>101</v>
      </c>
      <c r="BN7" s="38" t="s">
        <v>101</v>
      </c>
      <c r="BO7" s="38">
        <v>1640.16</v>
      </c>
      <c r="BP7" s="38">
        <v>1650.58</v>
      </c>
      <c r="BQ7" s="38" t="s">
        <v>101</v>
      </c>
      <c r="BR7" s="38" t="s">
        <v>101</v>
      </c>
      <c r="BS7" s="38" t="s">
        <v>101</v>
      </c>
      <c r="BT7" s="38" t="s">
        <v>101</v>
      </c>
      <c r="BU7" s="38">
        <v>123.92</v>
      </c>
      <c r="BV7" s="38" t="s">
        <v>101</v>
      </c>
      <c r="BW7" s="38" t="s">
        <v>101</v>
      </c>
      <c r="BX7" s="38" t="s">
        <v>101</v>
      </c>
      <c r="BY7" s="38" t="s">
        <v>101</v>
      </c>
      <c r="BZ7" s="38">
        <v>38.270000000000003</v>
      </c>
      <c r="CA7" s="38">
        <v>38.659999999999997</v>
      </c>
      <c r="CB7" s="38" t="s">
        <v>101</v>
      </c>
      <c r="CC7" s="38" t="s">
        <v>101</v>
      </c>
      <c r="CD7" s="38" t="s">
        <v>101</v>
      </c>
      <c r="CE7" s="38" t="s">
        <v>101</v>
      </c>
      <c r="CF7" s="38">
        <v>139.47</v>
      </c>
      <c r="CG7" s="38" t="s">
        <v>101</v>
      </c>
      <c r="CH7" s="38" t="s">
        <v>101</v>
      </c>
      <c r="CI7" s="38" t="s">
        <v>101</v>
      </c>
      <c r="CJ7" s="38" t="s">
        <v>101</v>
      </c>
      <c r="CK7" s="38">
        <v>486.77</v>
      </c>
      <c r="CL7" s="38">
        <v>481.2</v>
      </c>
      <c r="CM7" s="38" t="s">
        <v>101</v>
      </c>
      <c r="CN7" s="38" t="s">
        <v>101</v>
      </c>
      <c r="CO7" s="38" t="s">
        <v>101</v>
      </c>
      <c r="CP7" s="38" t="s">
        <v>101</v>
      </c>
      <c r="CQ7" s="38">
        <v>45.75</v>
      </c>
      <c r="CR7" s="38" t="s">
        <v>101</v>
      </c>
      <c r="CS7" s="38" t="s">
        <v>101</v>
      </c>
      <c r="CT7" s="38" t="s">
        <v>101</v>
      </c>
      <c r="CU7" s="38" t="s">
        <v>101</v>
      </c>
      <c r="CV7" s="38">
        <v>34.700000000000003</v>
      </c>
      <c r="CW7" s="38">
        <v>34.97</v>
      </c>
      <c r="CX7" s="38" t="s">
        <v>101</v>
      </c>
      <c r="CY7" s="38" t="s">
        <v>101</v>
      </c>
      <c r="CZ7" s="38" t="s">
        <v>101</v>
      </c>
      <c r="DA7" s="38" t="s">
        <v>101</v>
      </c>
      <c r="DB7" s="38">
        <v>85.03</v>
      </c>
      <c r="DC7" s="38" t="s">
        <v>101</v>
      </c>
      <c r="DD7" s="38" t="s">
        <v>101</v>
      </c>
      <c r="DE7" s="38" t="s">
        <v>101</v>
      </c>
      <c r="DF7" s="38" t="s">
        <v>101</v>
      </c>
      <c r="DG7" s="38">
        <v>90.04</v>
      </c>
      <c r="DH7" s="38">
        <v>89.89</v>
      </c>
      <c r="DI7" s="38" t="s">
        <v>101</v>
      </c>
      <c r="DJ7" s="38" t="s">
        <v>101</v>
      </c>
      <c r="DK7" s="38" t="s">
        <v>101</v>
      </c>
      <c r="DL7" s="38" t="s">
        <v>101</v>
      </c>
      <c r="DM7" s="38">
        <v>4.03</v>
      </c>
      <c r="DN7" s="38" t="s">
        <v>101</v>
      </c>
      <c r="DO7" s="38" t="s">
        <v>101</v>
      </c>
      <c r="DP7" s="38" t="s">
        <v>101</v>
      </c>
      <c r="DQ7" s="38" t="s">
        <v>101</v>
      </c>
      <c r="DR7" s="38">
        <v>29.28</v>
      </c>
      <c r="DS7" s="38">
        <v>29.09</v>
      </c>
      <c r="DT7" s="38" t="s">
        <v>101</v>
      </c>
      <c r="DU7" s="38" t="s">
        <v>101</v>
      </c>
      <c r="DV7" s="38" t="s">
        <v>101</v>
      </c>
      <c r="DW7" s="38" t="s">
        <v>101</v>
      </c>
      <c r="DX7" s="38">
        <v>0</v>
      </c>
      <c r="DY7" s="38" t="s">
        <v>101</v>
      </c>
      <c r="DZ7" s="38" t="s">
        <v>101</v>
      </c>
      <c r="EA7" s="38" t="s">
        <v>101</v>
      </c>
      <c r="EB7" s="38" t="s">
        <v>101</v>
      </c>
      <c r="EC7" s="38">
        <v>0</v>
      </c>
      <c r="ED7" s="38">
        <v>0</v>
      </c>
      <c r="EE7" s="38" t="s">
        <v>101</v>
      </c>
      <c r="EF7" s="38" t="s">
        <v>101</v>
      </c>
      <c r="EG7" s="38" t="s">
        <v>101</v>
      </c>
      <c r="EH7" s="38" t="s">
        <v>101</v>
      </c>
      <c r="EI7" s="38">
        <v>0</v>
      </c>
      <c r="EJ7" s="38" t="s">
        <v>101</v>
      </c>
      <c r="EK7" s="38" t="s">
        <v>101</v>
      </c>
      <c r="EL7" s="38" t="s">
        <v>101</v>
      </c>
      <c r="EM7" s="38" t="s">
        <v>101</v>
      </c>
      <c r="EN7" s="38">
        <v>0</v>
      </c>
      <c r="EO7" s="38">
        <v>0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102</v>
      </c>
      <c r="C9" s="40" t="s">
        <v>103</v>
      </c>
      <c r="D9" s="40" t="s">
        <v>104</v>
      </c>
      <c r="E9" s="40" t="s">
        <v>105</v>
      </c>
      <c r="F9" s="40" t="s">
        <v>106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46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107</v>
      </c>
    </row>
    <row r="12" spans="1:148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108</v>
      </c>
    </row>
    <row r="13" spans="1:148" x14ac:dyDescent="0.15">
      <c r="B13" t="s">
        <v>109</v>
      </c>
      <c r="C13" t="s">
        <v>110</v>
      </c>
      <c r="D13" t="s">
        <v>110</v>
      </c>
      <c r="E13" t="s">
        <v>111</v>
      </c>
      <c r="F13" t="s">
        <v>111</v>
      </c>
      <c r="G13" t="s">
        <v>112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伯耆町</cp:lastModifiedBy>
  <dcterms:created xsi:type="dcterms:W3CDTF">2021-12-03T07:38:03Z</dcterms:created>
  <dcterms:modified xsi:type="dcterms:W3CDTF">2022-01-21T02:02:11Z</dcterms:modified>
  <cp:category/>
</cp:coreProperties>
</file>