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60 地域整備課\20 上下水道室\04共通\70.「経営比較分析表」について\R2\分析表(様式）\"/>
    </mc:Choice>
  </mc:AlternateContent>
  <workbookProtection workbookAlgorithmName="SHA-512" workbookHashValue="O8M5SF1OKufkIGveIFh7+DaaP4C0B/Uus/Kv5sqfSm0yYC49/2Lf+udk9I8gqhCE9QIuBDHxO80hNknCnSPznQ==" workbookSaltValue="dtgu9xIDvhmfgad3aEvsj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<sst xmlns="http://schemas.openxmlformats.org/spreadsheetml/2006/main" count="228" uniqueCount="114">
  <si>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</si>
  <si>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</si>
  <si>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</si>
  <si>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</si>
  <si>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</si>
  <si>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</si>
  <si>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</si>
  <si>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</si>
  <si>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</si>
  <si>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</si>
  <si>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</si>
  <si>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</si>
  <si>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</si>
  <si>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</si>
  <si>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</si>
  <si>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</si>
  <si>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</si>
  <si>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</si>
  <si>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</si>
  <si>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</si>
  <si>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</si>
  <si>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</si>
  <si>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</si>
  <si>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</si>
  <si>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</si>
  <si>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</si>
  <si>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</si>
  <si>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</si>
  <si>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</si>
  <si>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</si>
  <si>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</si>
  <si>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</si>
  <si>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</si>
  <si>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</si>
  <si>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</si>
  <si>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</si>
  <si>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</si>
  <si>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</si>
  <si>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</si>
  <si>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</si>
  <si>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</si>
  <si>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</si>
  <si>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</si>
  <si>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</si>
  <si>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</si>
  <si>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</si>
  <si>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</si>
  <si>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</si>
  <si>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</si>
  <si>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</si>
  <si>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</si>
  <si>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</si>
  <si>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</si>
  <si>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</si>
  <si>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</si>
  <si>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</si>
  <si>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</si>
  <si>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</si>
  <si>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</si>
  <si>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</si>
  <si>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</si>
  <si>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</si>
  <si>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</si>
  <si>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</si>
  <si>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</si>
  <si>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</si>
  <si>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</si>
  <si>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</si>
  <si>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</si>
  <si>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</si>
  <si>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</si>
  <si>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</si>
  <si>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</si>
  <si>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</si>
  <si>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</si>
  <si>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</si>
  <si>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</si>
  <si>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</si>
  <si>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</si>
  <si>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</si>
  <si>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</si>
  <si>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</si>
  <si>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</si>
  <si>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</si>
  <si>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</si>
  <si>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</si>
  <si>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</si>
  <si>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</si>
  <si>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</si>
  <si>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</si>
  <si>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</si>
  <si>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</si>
  <si>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伯耆町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</si>
  <si>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</si>
  <si>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</si>
  <si>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</si>
  <si>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</si>
  <si>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</si>
  <si>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</si>
  <si>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</si>
  <si>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</si>
  <si>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</si>
  <si>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</si>
  <si>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</si>
  <si>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</si>
  <si>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</si>
  <si>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</si>
  <si>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</si>
  <si>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</si>
  <si>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</si>
  <si>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</si>
  <si>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②管路経年化率
　全国平均・類似団体を大きく下回っており、老朽化度合は比較的少ないと考えられる。
③管路更新率
　計画的に老朽管更新を実施しており、他団体と比べて高い数値を示している。</t>
    <rPh sb="1" eb="3">
      <t>ユウケイ</t>
    </rPh>
    <rPh sb="3" eb="5">
      <t>コテイ</t>
    </rPh>
    <rPh sb="5" eb="7">
      <t>シサン</t>
    </rPh>
    <rPh sb="7" eb="9">
      <t>ゲンカ</t>
    </rPh>
    <rPh sb="9" eb="11">
      <t>ショウキャク</t>
    </rPh>
    <rPh sb="11" eb="12">
      <t>リツ</t>
    </rPh>
    <rPh sb="22" eb="24">
      <t>ゼンコク</t>
    </rPh>
    <rPh sb="24" eb="26">
      <t>ヘイキン</t>
    </rPh>
    <rPh sb="27" eb="29">
      <t>ルイジ</t>
    </rPh>
    <rPh sb="29" eb="31">
      <t>ダンタイ</t>
    </rPh>
    <rPh sb="32" eb="33">
      <t>オオ</t>
    </rPh>
    <rPh sb="35" eb="37">
      <t>シタマワ</t>
    </rPh>
    <rPh sb="42" eb="45">
      <t>ロウキュウカ</t>
    </rPh>
    <rPh sb="45" eb="47">
      <t>ドア</t>
    </rPh>
    <rPh sb="48" eb="51">
      <t>ヒカクテキ</t>
    </rPh>
    <rPh sb="51" eb="52">
      <t>スク</t>
    </rPh>
    <rPh sb="55" eb="56">
      <t>カンガ</t>
    </rPh>
    <rPh sb="64" eb="66">
      <t>カンロ</t>
    </rPh>
    <rPh sb="66" eb="68">
      <t>コウシン</t>
    </rPh>
    <rPh sb="68" eb="69">
      <t>リツ</t>
    </rPh>
    <rPh sb="71" eb="74">
      <t>ケイカクテキ</t>
    </rPh>
    <rPh sb="75" eb="77">
      <t>ロウキュウ</t>
    </rPh>
    <rPh sb="77" eb="78">
      <t>カン</t>
    </rPh>
    <rPh sb="78" eb="80">
      <t>コウシン</t>
    </rPh>
    <rPh sb="81" eb="83">
      <t>ジッシ</t>
    </rPh>
    <rPh sb="88" eb="89">
      <t>タ</t>
    </rPh>
    <rPh sb="89" eb="91">
      <t>ダンタイ</t>
    </rPh>
    <rPh sb="92" eb="93">
      <t>クラ</t>
    </rPh>
    <rPh sb="95" eb="96">
      <t>タカ</t>
    </rPh>
    <rPh sb="97" eb="99">
      <t>スウチ</t>
    </rPh>
    <rPh sb="100" eb="101">
      <t>シメ</t>
    </rPh>
    <phoneticPr fontId="4"/>
  </si>
  <si>
    <t>　簡易水道事業の上水統合によって値が大きく悪化している指標が多く、健全経営ができているとはいえない状況である。
　今後、健全経営に向けた収入の維持、歳出抑制を図りながら、計画的な資産管理を行い、安心安全な飲料水供給に努めたい。</t>
    <rPh sb="1" eb="3">
      <t>カンイ</t>
    </rPh>
    <rPh sb="3" eb="5">
      <t>スイドウ</t>
    </rPh>
    <rPh sb="5" eb="7">
      <t>ジギョウ</t>
    </rPh>
    <rPh sb="8" eb="10">
      <t>ジョウスイ</t>
    </rPh>
    <rPh sb="10" eb="12">
      <t>トウゴウ</t>
    </rPh>
    <rPh sb="16" eb="17">
      <t>アタイ</t>
    </rPh>
    <rPh sb="18" eb="19">
      <t>オオ</t>
    </rPh>
    <rPh sb="21" eb="23">
      <t>アッカ</t>
    </rPh>
    <rPh sb="27" eb="29">
      <t>シヒョウ</t>
    </rPh>
    <rPh sb="30" eb="31">
      <t>オオ</t>
    </rPh>
    <rPh sb="33" eb="35">
      <t>ケンゼン</t>
    </rPh>
    <rPh sb="35" eb="37">
      <t>ケイエイ</t>
    </rPh>
    <rPh sb="49" eb="51">
      <t>ジョウキョウ</t>
    </rPh>
    <rPh sb="57" eb="59">
      <t>コンゴ</t>
    </rPh>
    <rPh sb="60" eb="62">
      <t>ケンゼン</t>
    </rPh>
    <rPh sb="62" eb="64">
      <t>ケイエイ</t>
    </rPh>
    <rPh sb="65" eb="66">
      <t>ム</t>
    </rPh>
    <rPh sb="68" eb="70">
      <t>シュウニュウ</t>
    </rPh>
    <rPh sb="71" eb="73">
      <t>イジ</t>
    </rPh>
    <rPh sb="74" eb="76">
      <t>サイシュツ</t>
    </rPh>
    <rPh sb="76" eb="78">
      <t>ヨクセイ</t>
    </rPh>
    <rPh sb="79" eb="80">
      <t>ハカ</t>
    </rPh>
    <rPh sb="85" eb="88">
      <t>ケイカクテキ</t>
    </rPh>
    <rPh sb="89" eb="91">
      <t>シサン</t>
    </rPh>
    <rPh sb="91" eb="93">
      <t>カンリ</t>
    </rPh>
    <rPh sb="94" eb="95">
      <t>オコナ</t>
    </rPh>
    <rPh sb="97" eb="99">
      <t>アンシン</t>
    </rPh>
    <rPh sb="99" eb="101">
      <t>アンゼン</t>
    </rPh>
    <rPh sb="102" eb="105">
      <t>インリョウスイ</t>
    </rPh>
    <rPh sb="105" eb="107">
      <t>キョウキュウ</t>
    </rPh>
    <rPh sb="108" eb="109">
      <t>ツト</t>
    </rPh>
    <phoneticPr fontId="4"/>
  </si>
  <si>
    <t>①経常収支比率
　100%を下回っているが、H29以降は徐々に改善傾向にある。
②累積欠損金比率
　増加傾向にあり、経営の健全度に課題がある数値を示している。
③流動比率
　100%を下回って推移しているが、若干改善傾向にある。
④企業債残高対給水収益比率
　R2の数値上昇は、水道基本料金の減免（4ヶ月分）により給水収益が減少したことによるものである。また、管路等更新事業の実施による企業債発行の影響が出ている。企業債償還のピークにきており、今後の数値は横ばいから改善方向に推移していく予定である。
⑤料金回収率
　100%を下回っており、給水収益以外の他会計補助金等によって費用が賄われている状況にある。
⑥給水原価
　簡易水道統合により数値が増加しているが、類似団体と比べると低値であり、徐々に改善傾向にある。
⑦施設利用率⑧有収率
　全国平均・類似団体を大きく上回っており、施設の稼働が収益につながっている。</t>
    <rPh sb="28" eb="30">
      <t>ジョジョ</t>
    </rPh>
    <rPh sb="31" eb="33">
      <t>カイゼン</t>
    </rPh>
    <rPh sb="33" eb="35">
      <t>ケイコウ</t>
    </rPh>
    <rPh sb="61" eb="63">
      <t>ケンゼン</t>
    </rPh>
    <rPh sb="63" eb="64">
      <t>ド</t>
    </rPh>
    <rPh sb="73" eb="74">
      <t>シメ</t>
    </rPh>
    <rPh sb="96" eb="98">
      <t>スイイ</t>
    </rPh>
    <rPh sb="104" eb="106">
      <t>ジャッカン</t>
    </rPh>
    <rPh sb="106" eb="108">
      <t>カイゼン</t>
    </rPh>
    <rPh sb="108" eb="110">
      <t>ケイコウ</t>
    </rPh>
    <rPh sb="133" eb="135">
      <t>スウチ</t>
    </rPh>
    <rPh sb="135" eb="137">
      <t>ジョウショウ</t>
    </rPh>
    <rPh sb="139" eb="141">
      <t>スイドウ</t>
    </rPh>
    <rPh sb="141" eb="143">
      <t>キホン</t>
    </rPh>
    <rPh sb="143" eb="145">
      <t>リョウキン</t>
    </rPh>
    <rPh sb="146" eb="148">
      <t>ゲンメン</t>
    </rPh>
    <rPh sb="151" eb="152">
      <t>ゲツ</t>
    </rPh>
    <rPh sb="152" eb="153">
      <t>ブン</t>
    </rPh>
    <rPh sb="157" eb="159">
      <t>キュウスイ</t>
    </rPh>
    <rPh sb="159" eb="161">
      <t>シュウエキ</t>
    </rPh>
    <rPh sb="162" eb="164">
      <t>ゲンショウ</t>
    </rPh>
    <rPh sb="185" eb="187">
      <t>ジギョウ</t>
    </rPh>
    <rPh sb="188" eb="190">
      <t>ジッシ</t>
    </rPh>
    <rPh sb="202" eb="203">
      <t>デ</t>
    </rPh>
    <rPh sb="207" eb="209">
      <t>キギョウ</t>
    </rPh>
    <rPh sb="209" eb="210">
      <t>サイ</t>
    </rPh>
    <rPh sb="210" eb="212">
      <t>ショウカン</t>
    </rPh>
    <rPh sb="222" eb="224">
      <t>コンゴ</t>
    </rPh>
    <rPh sb="225" eb="227">
      <t>スウチ</t>
    </rPh>
    <rPh sb="228" eb="229">
      <t>ヨコ</t>
    </rPh>
    <rPh sb="233" eb="235">
      <t>カイゼン</t>
    </rPh>
    <rPh sb="235" eb="237">
      <t>ホウコウ</t>
    </rPh>
    <rPh sb="238" eb="240">
      <t>スイイ</t>
    </rPh>
    <rPh sb="244" eb="246">
      <t>ヨテイ</t>
    </rPh>
    <rPh sb="271" eb="273">
      <t>キュウスイ</t>
    </rPh>
    <rPh sb="273" eb="275">
      <t>シュウエキ</t>
    </rPh>
    <rPh sb="275" eb="277">
      <t>イガイ</t>
    </rPh>
    <rPh sb="278" eb="279">
      <t>タ</t>
    </rPh>
    <rPh sb="279" eb="281">
      <t>カイケイ</t>
    </rPh>
    <rPh sb="281" eb="284">
      <t>ホジョキン</t>
    </rPh>
    <rPh sb="284" eb="285">
      <t>トウ</t>
    </rPh>
    <rPh sb="289" eb="291">
      <t>ヒヨウ</t>
    </rPh>
    <rPh sb="292" eb="293">
      <t>マカナ</t>
    </rPh>
    <rPh sb="321" eb="323">
      <t>スウチ</t>
    </rPh>
    <rPh sb="332" eb="334">
      <t>ルイジ</t>
    </rPh>
    <rPh sb="334" eb="336">
      <t>ダンタイ</t>
    </rPh>
    <rPh sb="337" eb="338">
      <t>クラ</t>
    </rPh>
    <rPh sb="341" eb="343">
      <t>テイチ</t>
    </rPh>
    <rPh sb="347" eb="349">
      <t>ジョジョ</t>
    </rPh>
    <rPh sb="350" eb="352">
      <t>カイゼン</t>
    </rPh>
    <rPh sb="352" eb="354">
      <t>ケイコウ</t>
    </rPh>
    <rPh sb="381" eb="382">
      <t>オオ</t>
    </rPh>
    <rPh sb="391" eb="393">
      <t>シセツ</t>
    </rPh>
    <rPh sb="394" eb="396">
      <t>カドウ</t>
    </rPh>
    <rPh sb="397" eb="399">
      <t>シュウエキ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</si>
</sst>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0.76</c:v>
                </c:pt>
                <c:pt idx="1">
                  <c:v>1.32</c:v>
                </c:pt>
                <c:pt idx="2">
                  <c:v>0.99</c:v>
                </c:pt>
                <c:pt idx="3">
                  <c:v>1.24</c:v>
                </c:pt>
                <c:pt idx="4">
                  <c:v>1.04</c:v>
                </c:pt>
              </c:numCache>
            </c:numRef>
          </c:val>
          <c:extLst xmlns:c16r2="http://schemas.microsoft.com/office/drawing/2015/06/chart">
            <c:ext xmlns:c16="http://schemas.microsoft.com/office/drawing/2014/chart" uri="{C3380CC4-5D6E-409C-BE32-E72D297353CC}">
              <c16:uniqueId val="{00000000-2393-45A8-BD3E-14BA1C61D6B7}"/>
            </c:ext>
          </c:extLst>
        </c:ser>
        <c:dLbls>
          <c:showLegendKey val="0"/>
          <c:showVal val="0"/>
          <c:showCatName val="0"/>
          <c:showSerName val="0"/>
          <c:showPercent val="0"/>
          <c:showBubbleSize val="0"/>
        </c:dLbls>
        <c:gapWidth val="150"/>
        <c:axId val="352070904"/>
        <c:axId val="352069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xmlns:c16r2="http://schemas.microsoft.com/office/drawing/2015/06/chart">
            <c:ext xmlns:c16="http://schemas.microsoft.com/office/drawing/2014/chart" uri="{C3380CC4-5D6E-409C-BE32-E72D297353CC}">
              <c16:uniqueId val="{00000001-2393-45A8-BD3E-14BA1C61D6B7}"/>
            </c:ext>
          </c:extLst>
        </c:ser>
        <c:dLbls>
          <c:showLegendKey val="0"/>
          <c:showVal val="0"/>
          <c:showCatName val="0"/>
          <c:showSerName val="0"/>
          <c:showPercent val="0"/>
          <c:showBubbleSize val="0"/>
        </c:dLbls>
        <c:marker val="1"/>
        <c:smooth val="0"/>
        <c:axId val="352070904"/>
        <c:axId val="352069336"/>
      </c:lineChart>
      <c:dateAx>
        <c:axId val="352070904"/>
        <c:scaling>
          <c:orientation val="minMax"/>
        </c:scaling>
        <c:delete val="1"/>
        <c:axPos val="b"/>
        <c:numFmt formatCode="&quot;H&quot;yy" sourceLinked="1"/>
        <c:majorTickMark val="none"/>
        <c:minorTickMark val="none"/>
        <c:tickLblPos val="none"/>
        <c:crossAx val="352069336"/>
        <c:crosses val="autoZero"/>
        <c:auto val="1"/>
        <c:lblOffset val="100"/>
        <c:baseTimeUnit val="years"/>
      </c:dateAx>
      <c:valAx>
        <c:axId val="352069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070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66.489999999999995</c:v>
                </c:pt>
                <c:pt idx="1">
                  <c:v>64.930000000000007</c:v>
                </c:pt>
                <c:pt idx="2">
                  <c:v>64.89</c:v>
                </c:pt>
                <c:pt idx="3">
                  <c:v>63.56</c:v>
                </c:pt>
                <c:pt idx="4">
                  <c:v>64.510000000000005</c:v>
                </c:pt>
              </c:numCache>
            </c:numRef>
          </c:val>
          <c:extLst xmlns:c16r2="http://schemas.microsoft.com/office/drawing/2015/06/chart">
            <c:ext xmlns:c16="http://schemas.microsoft.com/office/drawing/2014/chart" uri="{C3380CC4-5D6E-409C-BE32-E72D297353CC}">
              <c16:uniqueId val="{00000000-9B06-4B3E-B086-A440C40F89FC}"/>
            </c:ext>
          </c:extLst>
        </c:ser>
        <c:dLbls>
          <c:showLegendKey val="0"/>
          <c:showVal val="0"/>
          <c:showCatName val="0"/>
          <c:showSerName val="0"/>
          <c:showPercent val="0"/>
          <c:showBubbleSize val="0"/>
        </c:dLbls>
        <c:gapWidth val="150"/>
        <c:axId val="354109616"/>
        <c:axId val="35410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xmlns:c16r2="http://schemas.microsoft.com/office/drawing/2015/06/chart">
            <c:ext xmlns:c16="http://schemas.microsoft.com/office/drawing/2014/chart" uri="{C3380CC4-5D6E-409C-BE32-E72D297353CC}">
              <c16:uniqueId val="{00000001-9B06-4B3E-B086-A440C40F89FC}"/>
            </c:ext>
          </c:extLst>
        </c:ser>
        <c:dLbls>
          <c:showLegendKey val="0"/>
          <c:showVal val="0"/>
          <c:showCatName val="0"/>
          <c:showSerName val="0"/>
          <c:showPercent val="0"/>
          <c:showBubbleSize val="0"/>
        </c:dLbls>
        <c:marker val="1"/>
        <c:smooth val="0"/>
        <c:axId val="354109616"/>
        <c:axId val="354108048"/>
      </c:lineChart>
      <c:dateAx>
        <c:axId val="354109616"/>
        <c:scaling>
          <c:orientation val="minMax"/>
        </c:scaling>
        <c:delete val="1"/>
        <c:axPos val="b"/>
        <c:numFmt formatCode="&quot;H&quot;yy" sourceLinked="1"/>
        <c:majorTickMark val="none"/>
        <c:minorTickMark val="none"/>
        <c:tickLblPos val="none"/>
        <c:crossAx val="354108048"/>
        <c:crosses val="autoZero"/>
        <c:auto val="1"/>
        <c:lblOffset val="100"/>
        <c:baseTimeUnit val="years"/>
      </c:dateAx>
      <c:valAx>
        <c:axId val="35410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0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92.1</c:v>
                </c:pt>
                <c:pt idx="1">
                  <c:v>92.2</c:v>
                </c:pt>
                <c:pt idx="2">
                  <c:v>92.3</c:v>
                </c:pt>
                <c:pt idx="3">
                  <c:v>92.4</c:v>
                </c:pt>
                <c:pt idx="4">
                  <c:v>92.5</c:v>
                </c:pt>
              </c:numCache>
            </c:numRef>
          </c:val>
          <c:extLst xmlns:c16r2="http://schemas.microsoft.com/office/drawing/2015/06/chart">
            <c:ext xmlns:c16="http://schemas.microsoft.com/office/drawing/2014/chart" uri="{C3380CC4-5D6E-409C-BE32-E72D297353CC}">
              <c16:uniqueId val="{00000000-854D-425F-B1B7-609A548957EC}"/>
            </c:ext>
          </c:extLst>
        </c:ser>
        <c:dLbls>
          <c:showLegendKey val="0"/>
          <c:showVal val="0"/>
          <c:showCatName val="0"/>
          <c:showSerName val="0"/>
          <c:showPercent val="0"/>
          <c:showBubbleSize val="0"/>
        </c:dLbls>
        <c:gapWidth val="150"/>
        <c:axId val="354105696"/>
        <c:axId val="35410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xmlns:c16r2="http://schemas.microsoft.com/office/drawing/2015/06/chart">
            <c:ext xmlns:c16="http://schemas.microsoft.com/office/drawing/2014/chart" uri="{C3380CC4-5D6E-409C-BE32-E72D297353CC}">
              <c16:uniqueId val="{00000001-854D-425F-B1B7-609A548957EC}"/>
            </c:ext>
          </c:extLst>
        </c:ser>
        <c:dLbls>
          <c:showLegendKey val="0"/>
          <c:showVal val="0"/>
          <c:showCatName val="0"/>
          <c:showSerName val="0"/>
          <c:showPercent val="0"/>
          <c:showBubbleSize val="0"/>
        </c:dLbls>
        <c:marker val="1"/>
        <c:smooth val="0"/>
        <c:axId val="354105696"/>
        <c:axId val="354106872"/>
      </c:lineChart>
      <c:dateAx>
        <c:axId val="354105696"/>
        <c:scaling>
          <c:orientation val="minMax"/>
        </c:scaling>
        <c:delete val="1"/>
        <c:axPos val="b"/>
        <c:numFmt formatCode="&quot;H&quot;yy" sourceLinked="1"/>
        <c:majorTickMark val="none"/>
        <c:minorTickMark val="none"/>
        <c:tickLblPos val="none"/>
        <c:crossAx val="354106872"/>
        <c:crosses val="autoZero"/>
        <c:auto val="1"/>
        <c:lblOffset val="100"/>
        <c:baseTimeUnit val="years"/>
      </c:dateAx>
      <c:valAx>
        <c:axId val="3541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84.92</c:v>
                </c:pt>
                <c:pt idx="1">
                  <c:v>82.57</c:v>
                </c:pt>
                <c:pt idx="2">
                  <c:v>84.57</c:v>
                </c:pt>
                <c:pt idx="3">
                  <c:v>86.73</c:v>
                </c:pt>
                <c:pt idx="4">
                  <c:v>86.51</c:v>
                </c:pt>
              </c:numCache>
            </c:numRef>
          </c:val>
          <c:extLst xmlns:c16r2="http://schemas.microsoft.com/office/drawing/2015/06/chart">
            <c:ext xmlns:c16="http://schemas.microsoft.com/office/drawing/2014/chart" uri="{C3380CC4-5D6E-409C-BE32-E72D297353CC}">
              <c16:uniqueId val="{00000000-B6C5-4844-8C33-8512806690B6}"/>
            </c:ext>
          </c:extLst>
        </c:ser>
        <c:dLbls>
          <c:showLegendKey val="0"/>
          <c:showVal val="0"/>
          <c:showCatName val="0"/>
          <c:showSerName val="0"/>
          <c:showPercent val="0"/>
          <c:showBubbleSize val="0"/>
        </c:dLbls>
        <c:gapWidth val="150"/>
        <c:axId val="352076000"/>
        <c:axId val="35207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xmlns:c16r2="http://schemas.microsoft.com/office/drawing/2015/06/chart">
            <c:ext xmlns:c16="http://schemas.microsoft.com/office/drawing/2014/chart" uri="{C3380CC4-5D6E-409C-BE32-E72D297353CC}">
              <c16:uniqueId val="{00000001-B6C5-4844-8C33-8512806690B6}"/>
            </c:ext>
          </c:extLst>
        </c:ser>
        <c:dLbls>
          <c:showLegendKey val="0"/>
          <c:showVal val="0"/>
          <c:showCatName val="0"/>
          <c:showSerName val="0"/>
          <c:showPercent val="0"/>
          <c:showBubbleSize val="0"/>
        </c:dLbls>
        <c:marker val="1"/>
        <c:smooth val="0"/>
        <c:axId val="352076000"/>
        <c:axId val="352070512"/>
      </c:lineChart>
      <c:dateAx>
        <c:axId val="352076000"/>
        <c:scaling>
          <c:orientation val="minMax"/>
        </c:scaling>
        <c:delete val="1"/>
        <c:axPos val="b"/>
        <c:numFmt formatCode="&quot;H&quot;yy" sourceLinked="1"/>
        <c:majorTickMark val="none"/>
        <c:minorTickMark val="none"/>
        <c:tickLblPos val="none"/>
        <c:crossAx val="352070512"/>
        <c:crosses val="autoZero"/>
        <c:auto val="1"/>
        <c:lblOffset val="100"/>
        <c:baseTimeUnit val="years"/>
      </c:dateAx>
      <c:valAx>
        <c:axId val="35207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207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18.62</c:v>
                </c:pt>
                <c:pt idx="1">
                  <c:v>21.16</c:v>
                </c:pt>
                <c:pt idx="2">
                  <c:v>23.51</c:v>
                </c:pt>
                <c:pt idx="3">
                  <c:v>25.71</c:v>
                </c:pt>
                <c:pt idx="4">
                  <c:v>27.55</c:v>
                </c:pt>
              </c:numCache>
            </c:numRef>
          </c:val>
          <c:extLst xmlns:c16r2="http://schemas.microsoft.com/office/drawing/2015/06/chart">
            <c:ext xmlns:c16="http://schemas.microsoft.com/office/drawing/2014/chart" uri="{C3380CC4-5D6E-409C-BE32-E72D297353CC}">
              <c16:uniqueId val="{00000000-E489-4D2C-9D77-92A96BE40FD1}"/>
            </c:ext>
          </c:extLst>
        </c:ser>
        <c:dLbls>
          <c:showLegendKey val="0"/>
          <c:showVal val="0"/>
          <c:showCatName val="0"/>
          <c:showSerName val="0"/>
          <c:showPercent val="0"/>
          <c:showBubbleSize val="0"/>
        </c:dLbls>
        <c:gapWidth val="150"/>
        <c:axId val="352071688"/>
        <c:axId val="35207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xmlns:c16r2="http://schemas.microsoft.com/office/drawing/2015/06/chart">
            <c:ext xmlns:c16="http://schemas.microsoft.com/office/drawing/2014/chart" uri="{C3380CC4-5D6E-409C-BE32-E72D297353CC}">
              <c16:uniqueId val="{00000001-E489-4D2C-9D77-92A96BE40FD1}"/>
            </c:ext>
          </c:extLst>
        </c:ser>
        <c:dLbls>
          <c:showLegendKey val="0"/>
          <c:showVal val="0"/>
          <c:showCatName val="0"/>
          <c:showSerName val="0"/>
          <c:showPercent val="0"/>
          <c:showBubbleSize val="0"/>
        </c:dLbls>
        <c:marker val="1"/>
        <c:smooth val="0"/>
        <c:axId val="352071688"/>
        <c:axId val="352072080"/>
      </c:lineChart>
      <c:dateAx>
        <c:axId val="352071688"/>
        <c:scaling>
          <c:orientation val="minMax"/>
        </c:scaling>
        <c:delete val="1"/>
        <c:axPos val="b"/>
        <c:numFmt formatCode="&quot;H&quot;yy" sourceLinked="1"/>
        <c:majorTickMark val="none"/>
        <c:minorTickMark val="none"/>
        <c:tickLblPos val="none"/>
        <c:crossAx val="352072080"/>
        <c:crosses val="autoZero"/>
        <c:auto val="1"/>
        <c:lblOffset val="100"/>
        <c:baseTimeUnit val="years"/>
      </c:dateAx>
      <c:valAx>
        <c:axId val="35207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071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4.43</c:v>
                </c:pt>
                <c:pt idx="1">
                  <c:v>3.36</c:v>
                </c:pt>
                <c:pt idx="2">
                  <c:v>2.3199999999999998</c:v>
                </c:pt>
                <c:pt idx="3">
                  <c:v>2.0299999999999998</c:v>
                </c:pt>
                <c:pt idx="4">
                  <c:v>1.06</c:v>
                </c:pt>
              </c:numCache>
            </c:numRef>
          </c:val>
          <c:extLst xmlns:c16r2="http://schemas.microsoft.com/office/drawing/2015/06/chart">
            <c:ext xmlns:c16="http://schemas.microsoft.com/office/drawing/2014/chart" uri="{C3380CC4-5D6E-409C-BE32-E72D297353CC}">
              <c16:uniqueId val="{00000000-2F7F-4DB3-BEEC-6F91294EF497}"/>
            </c:ext>
          </c:extLst>
        </c:ser>
        <c:dLbls>
          <c:showLegendKey val="0"/>
          <c:showVal val="0"/>
          <c:showCatName val="0"/>
          <c:showSerName val="0"/>
          <c:showPercent val="0"/>
          <c:showBubbleSize val="0"/>
        </c:dLbls>
        <c:gapWidth val="150"/>
        <c:axId val="353643352"/>
        <c:axId val="353644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xmlns:c16r2="http://schemas.microsoft.com/office/drawing/2015/06/chart">
            <c:ext xmlns:c16="http://schemas.microsoft.com/office/drawing/2014/chart" uri="{C3380CC4-5D6E-409C-BE32-E72D297353CC}">
              <c16:uniqueId val="{00000001-2F7F-4DB3-BEEC-6F91294EF497}"/>
            </c:ext>
          </c:extLst>
        </c:ser>
        <c:dLbls>
          <c:showLegendKey val="0"/>
          <c:showVal val="0"/>
          <c:showCatName val="0"/>
          <c:showSerName val="0"/>
          <c:showPercent val="0"/>
          <c:showBubbleSize val="0"/>
        </c:dLbls>
        <c:marker val="1"/>
        <c:smooth val="0"/>
        <c:axId val="353643352"/>
        <c:axId val="353644920"/>
      </c:lineChart>
      <c:dateAx>
        <c:axId val="353643352"/>
        <c:scaling>
          <c:orientation val="minMax"/>
        </c:scaling>
        <c:delete val="1"/>
        <c:axPos val="b"/>
        <c:numFmt formatCode="&quot;H&quot;yy" sourceLinked="1"/>
        <c:majorTickMark val="none"/>
        <c:minorTickMark val="none"/>
        <c:tickLblPos val="none"/>
        <c:crossAx val="353644920"/>
        <c:crosses val="autoZero"/>
        <c:auto val="1"/>
        <c:lblOffset val="100"/>
        <c:baseTimeUnit val="years"/>
      </c:dateAx>
      <c:valAx>
        <c:axId val="35364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4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107.22</c:v>
                </c:pt>
                <c:pt idx="1">
                  <c:v>148.13</c:v>
                </c:pt>
                <c:pt idx="2">
                  <c:v>180</c:v>
                </c:pt>
                <c:pt idx="3">
                  <c:v>221.31</c:v>
                </c:pt>
                <c:pt idx="4">
                  <c:v>274.95</c:v>
                </c:pt>
              </c:numCache>
            </c:numRef>
          </c:val>
          <c:extLst xmlns:c16r2="http://schemas.microsoft.com/office/drawing/2015/06/chart">
            <c:ext xmlns:c16="http://schemas.microsoft.com/office/drawing/2014/chart" uri="{C3380CC4-5D6E-409C-BE32-E72D297353CC}">
              <c16:uniqueId val="{00000000-D89F-4D4F-B4D9-19A0F299FE80}"/>
            </c:ext>
          </c:extLst>
        </c:ser>
        <c:dLbls>
          <c:showLegendKey val="0"/>
          <c:showVal val="0"/>
          <c:showCatName val="0"/>
          <c:showSerName val="0"/>
          <c:showPercent val="0"/>
          <c:showBubbleSize val="0"/>
        </c:dLbls>
        <c:gapWidth val="150"/>
        <c:axId val="353645312"/>
        <c:axId val="353642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xmlns:c16r2="http://schemas.microsoft.com/office/drawing/2015/06/chart">
            <c:ext xmlns:c16="http://schemas.microsoft.com/office/drawing/2014/chart" uri="{C3380CC4-5D6E-409C-BE32-E72D297353CC}">
              <c16:uniqueId val="{00000001-D89F-4D4F-B4D9-19A0F299FE80}"/>
            </c:ext>
          </c:extLst>
        </c:ser>
        <c:dLbls>
          <c:showLegendKey val="0"/>
          <c:showVal val="0"/>
          <c:showCatName val="0"/>
          <c:showSerName val="0"/>
          <c:showPercent val="0"/>
          <c:showBubbleSize val="0"/>
        </c:dLbls>
        <c:marker val="1"/>
        <c:smooth val="0"/>
        <c:axId val="353645312"/>
        <c:axId val="353642568"/>
      </c:lineChart>
      <c:dateAx>
        <c:axId val="353645312"/>
        <c:scaling>
          <c:orientation val="minMax"/>
        </c:scaling>
        <c:delete val="1"/>
        <c:axPos val="b"/>
        <c:numFmt formatCode="&quot;H&quot;yy" sourceLinked="1"/>
        <c:majorTickMark val="none"/>
        <c:minorTickMark val="none"/>
        <c:tickLblPos val="none"/>
        <c:crossAx val="353642568"/>
        <c:crosses val="autoZero"/>
        <c:auto val="1"/>
        <c:lblOffset val="100"/>
        <c:baseTimeUnit val="years"/>
      </c:dateAx>
      <c:valAx>
        <c:axId val="353642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6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61.81</c:v>
                </c:pt>
                <c:pt idx="1">
                  <c:v>87.25</c:v>
                </c:pt>
                <c:pt idx="2">
                  <c:v>97.5</c:v>
                </c:pt>
                <c:pt idx="3">
                  <c:v>82.36</c:v>
                </c:pt>
                <c:pt idx="4">
                  <c:v>84.63</c:v>
                </c:pt>
              </c:numCache>
            </c:numRef>
          </c:val>
          <c:extLst xmlns:c16r2="http://schemas.microsoft.com/office/drawing/2015/06/chart">
            <c:ext xmlns:c16="http://schemas.microsoft.com/office/drawing/2014/chart" uri="{C3380CC4-5D6E-409C-BE32-E72D297353CC}">
              <c16:uniqueId val="{00000000-06AA-42C0-B701-DE24FA3FC569}"/>
            </c:ext>
          </c:extLst>
        </c:ser>
        <c:dLbls>
          <c:showLegendKey val="0"/>
          <c:showVal val="0"/>
          <c:showCatName val="0"/>
          <c:showSerName val="0"/>
          <c:showPercent val="0"/>
          <c:showBubbleSize val="0"/>
        </c:dLbls>
        <c:gapWidth val="150"/>
        <c:axId val="353640608"/>
        <c:axId val="35364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xmlns:c16r2="http://schemas.microsoft.com/office/drawing/2015/06/chart">
            <c:ext xmlns:c16="http://schemas.microsoft.com/office/drawing/2014/chart" uri="{C3380CC4-5D6E-409C-BE32-E72D297353CC}">
              <c16:uniqueId val="{00000001-06AA-42C0-B701-DE24FA3FC569}"/>
            </c:ext>
          </c:extLst>
        </c:ser>
        <c:dLbls>
          <c:showLegendKey val="0"/>
          <c:showVal val="0"/>
          <c:showCatName val="0"/>
          <c:showSerName val="0"/>
          <c:showPercent val="0"/>
          <c:showBubbleSize val="0"/>
        </c:dLbls>
        <c:marker val="1"/>
        <c:smooth val="0"/>
        <c:axId val="353640608"/>
        <c:axId val="353641392"/>
      </c:lineChart>
      <c:dateAx>
        <c:axId val="353640608"/>
        <c:scaling>
          <c:orientation val="minMax"/>
        </c:scaling>
        <c:delete val="1"/>
        <c:axPos val="b"/>
        <c:numFmt formatCode="&quot;H&quot;yy" sourceLinked="1"/>
        <c:majorTickMark val="none"/>
        <c:minorTickMark val="none"/>
        <c:tickLblPos val="none"/>
        <c:crossAx val="353641392"/>
        <c:crosses val="autoZero"/>
        <c:auto val="1"/>
        <c:lblOffset val="100"/>
        <c:baseTimeUnit val="years"/>
      </c:dateAx>
      <c:valAx>
        <c:axId val="35364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6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1255.33</c:v>
                </c:pt>
                <c:pt idx="1">
                  <c:v>1306.95</c:v>
                </c:pt>
                <c:pt idx="2">
                  <c:v>1313.9</c:v>
                </c:pt>
                <c:pt idx="3">
                  <c:v>1328.21</c:v>
                </c:pt>
                <c:pt idx="4">
                  <c:v>1506.88</c:v>
                </c:pt>
              </c:numCache>
            </c:numRef>
          </c:val>
          <c:extLst xmlns:c16r2="http://schemas.microsoft.com/office/drawing/2015/06/chart">
            <c:ext xmlns:c16="http://schemas.microsoft.com/office/drawing/2014/chart" uri="{C3380CC4-5D6E-409C-BE32-E72D297353CC}">
              <c16:uniqueId val="{00000000-D033-4279-831E-67E79D62A107}"/>
            </c:ext>
          </c:extLst>
        </c:ser>
        <c:dLbls>
          <c:showLegendKey val="0"/>
          <c:showVal val="0"/>
          <c:showCatName val="0"/>
          <c:showSerName val="0"/>
          <c:showPercent val="0"/>
          <c:showBubbleSize val="0"/>
        </c:dLbls>
        <c:gapWidth val="150"/>
        <c:axId val="353641000"/>
        <c:axId val="353637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xmlns:c16r2="http://schemas.microsoft.com/office/drawing/2015/06/chart">
            <c:ext xmlns:c16="http://schemas.microsoft.com/office/drawing/2014/chart" uri="{C3380CC4-5D6E-409C-BE32-E72D297353CC}">
              <c16:uniqueId val="{00000001-D033-4279-831E-67E79D62A107}"/>
            </c:ext>
          </c:extLst>
        </c:ser>
        <c:dLbls>
          <c:showLegendKey val="0"/>
          <c:showVal val="0"/>
          <c:showCatName val="0"/>
          <c:showSerName val="0"/>
          <c:showPercent val="0"/>
          <c:showBubbleSize val="0"/>
        </c:dLbls>
        <c:marker val="1"/>
        <c:smooth val="0"/>
        <c:axId val="353641000"/>
        <c:axId val="353637864"/>
      </c:lineChart>
      <c:dateAx>
        <c:axId val="353641000"/>
        <c:scaling>
          <c:orientation val="minMax"/>
        </c:scaling>
        <c:delete val="1"/>
        <c:axPos val="b"/>
        <c:numFmt formatCode="&quot;H&quot;yy" sourceLinked="1"/>
        <c:majorTickMark val="none"/>
        <c:minorTickMark val="none"/>
        <c:tickLblPos val="none"/>
        <c:crossAx val="353637864"/>
        <c:crosses val="autoZero"/>
        <c:auto val="1"/>
        <c:lblOffset val="100"/>
        <c:baseTimeUnit val="years"/>
      </c:dateAx>
      <c:valAx>
        <c:axId val="353637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364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58.48</c:v>
                </c:pt>
                <c:pt idx="1">
                  <c:v>58.66</c:v>
                </c:pt>
                <c:pt idx="2">
                  <c:v>61.05</c:v>
                </c:pt>
                <c:pt idx="3">
                  <c:v>60.32</c:v>
                </c:pt>
                <c:pt idx="4">
                  <c:v>57.21</c:v>
                </c:pt>
              </c:numCache>
            </c:numRef>
          </c:val>
          <c:extLst xmlns:c16r2="http://schemas.microsoft.com/office/drawing/2015/06/chart">
            <c:ext xmlns:c16="http://schemas.microsoft.com/office/drawing/2014/chart" uri="{C3380CC4-5D6E-409C-BE32-E72D297353CC}">
              <c16:uniqueId val="{00000000-B60F-4CD1-AAFC-BBEF1A529160}"/>
            </c:ext>
          </c:extLst>
        </c:ser>
        <c:dLbls>
          <c:showLegendKey val="0"/>
          <c:showVal val="0"/>
          <c:showCatName val="0"/>
          <c:showSerName val="0"/>
          <c:showPercent val="0"/>
          <c:showBubbleSize val="0"/>
        </c:dLbls>
        <c:gapWidth val="150"/>
        <c:axId val="353644136"/>
        <c:axId val="353639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xmlns:c16r2="http://schemas.microsoft.com/office/drawing/2015/06/chart">
            <c:ext xmlns:c16="http://schemas.microsoft.com/office/drawing/2014/chart" uri="{C3380CC4-5D6E-409C-BE32-E72D297353CC}">
              <c16:uniqueId val="{00000001-B60F-4CD1-AAFC-BBEF1A529160}"/>
            </c:ext>
          </c:extLst>
        </c:ser>
        <c:dLbls>
          <c:showLegendKey val="0"/>
          <c:showVal val="0"/>
          <c:showCatName val="0"/>
          <c:showSerName val="0"/>
          <c:showPercent val="0"/>
          <c:showBubbleSize val="0"/>
        </c:dLbls>
        <c:marker val="1"/>
        <c:smooth val="0"/>
        <c:axId val="353644136"/>
        <c:axId val="353639824"/>
      </c:lineChart>
      <c:dateAx>
        <c:axId val="353644136"/>
        <c:scaling>
          <c:orientation val="minMax"/>
        </c:scaling>
        <c:delete val="1"/>
        <c:axPos val="b"/>
        <c:numFmt formatCode="&quot;H&quot;yy" sourceLinked="1"/>
        <c:majorTickMark val="none"/>
        <c:minorTickMark val="none"/>
        <c:tickLblPos val="none"/>
        <c:crossAx val="353639824"/>
        <c:crosses val="autoZero"/>
        <c:auto val="1"/>
        <c:lblOffset val="100"/>
        <c:baseTimeUnit val="years"/>
      </c:dateAx>
      <c:valAx>
        <c:axId val="35363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64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180.62</c:v>
                </c:pt>
                <c:pt idx="1">
                  <c:v>179.77</c:v>
                </c:pt>
                <c:pt idx="2">
                  <c:v>173.27</c:v>
                </c:pt>
                <c:pt idx="3">
                  <c:v>171.54</c:v>
                </c:pt>
                <c:pt idx="4">
                  <c:v>162.07</c:v>
                </c:pt>
              </c:numCache>
            </c:numRef>
          </c:val>
          <c:extLst xmlns:c16r2="http://schemas.microsoft.com/office/drawing/2015/06/chart">
            <c:ext xmlns:c16="http://schemas.microsoft.com/office/drawing/2014/chart" uri="{C3380CC4-5D6E-409C-BE32-E72D297353CC}">
              <c16:uniqueId val="{00000000-1B47-489C-9E61-3ED7B9ADF7E8}"/>
            </c:ext>
          </c:extLst>
        </c:ser>
        <c:dLbls>
          <c:showLegendKey val="0"/>
          <c:showVal val="0"/>
          <c:showCatName val="0"/>
          <c:showSerName val="0"/>
          <c:showPercent val="0"/>
          <c:showBubbleSize val="0"/>
        </c:dLbls>
        <c:gapWidth val="150"/>
        <c:axId val="354110792"/>
        <c:axId val="35410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xmlns:c16r2="http://schemas.microsoft.com/office/drawing/2015/06/chart">
            <c:ext xmlns:c16="http://schemas.microsoft.com/office/drawing/2014/chart" uri="{C3380CC4-5D6E-409C-BE32-E72D297353CC}">
              <c16:uniqueId val="{00000001-1B47-489C-9E61-3ED7B9ADF7E8}"/>
            </c:ext>
          </c:extLst>
        </c:ser>
        <c:dLbls>
          <c:showLegendKey val="0"/>
          <c:showVal val="0"/>
          <c:showCatName val="0"/>
          <c:showSerName val="0"/>
          <c:showPercent val="0"/>
          <c:showBubbleSize val="0"/>
        </c:dLbls>
        <c:marker val="1"/>
        <c:smooth val="0"/>
        <c:axId val="354110792"/>
        <c:axId val="354106480"/>
      </c:lineChart>
      <c:dateAx>
        <c:axId val="354110792"/>
        <c:scaling>
          <c:orientation val="minMax"/>
        </c:scaling>
        <c:delete val="1"/>
        <c:axPos val="b"/>
        <c:numFmt formatCode="&quot;H&quot;yy" sourceLinked="1"/>
        <c:majorTickMark val="none"/>
        <c:minorTickMark val="none"/>
        <c:tickLblPos val="none"/>
        <c:crossAx val="354106480"/>
        <c:crosses val="autoZero"/>
        <c:auto val="1"/>
        <c:lblOffset val="100"/>
        <c:baseTimeUnit val="years"/>
      </c:dateAx>
      <c:valAx>
        <c:axId val="35410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11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X1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鳥取県　伯耆町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10774</v>
      </c>
      <c r="AM8" s="61"/>
      <c r="AN8" s="61"/>
      <c r="AO8" s="61"/>
      <c r="AP8" s="61"/>
      <c r="AQ8" s="61"/>
      <c r="AR8" s="61"/>
      <c r="AS8" s="61"/>
      <c r="AT8" s="52">
        <f>データ!$S$6</f>
        <v>139.44</v>
      </c>
      <c r="AU8" s="53"/>
      <c r="AV8" s="53"/>
      <c r="AW8" s="53"/>
      <c r="AX8" s="53"/>
      <c r="AY8" s="53"/>
      <c r="AZ8" s="53"/>
      <c r="BA8" s="53"/>
      <c r="BB8" s="54">
        <f>データ!$T$6</f>
        <v>77.27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59.01</v>
      </c>
      <c r="J10" s="53"/>
      <c r="K10" s="53"/>
      <c r="L10" s="53"/>
      <c r="M10" s="53"/>
      <c r="N10" s="53"/>
      <c r="O10" s="64"/>
      <c r="P10" s="54">
        <f>データ!$P$6</f>
        <v>94.26</v>
      </c>
      <c r="Q10" s="54"/>
      <c r="R10" s="54"/>
      <c r="S10" s="54"/>
      <c r="T10" s="54"/>
      <c r="U10" s="54"/>
      <c r="V10" s="54"/>
      <c r="W10" s="61">
        <f>データ!$Q$6</f>
        <v>2200</v>
      </c>
      <c r="X10" s="61"/>
      <c r="Y10" s="61"/>
      <c r="Z10" s="61"/>
      <c r="AA10" s="61"/>
      <c r="AB10" s="61"/>
      <c r="AC10" s="61"/>
      <c r="AD10" s="2"/>
      <c r="AE10" s="2"/>
      <c r="AF10" s="2"/>
      <c r="AG10" s="2"/>
      <c r="AH10" s="4"/>
      <c r="AI10" s="4"/>
      <c r="AJ10" s="4"/>
      <c r="AK10" s="4"/>
      <c r="AL10" s="61">
        <f>データ!$U$6</f>
        <v>10124</v>
      </c>
      <c r="AM10" s="61"/>
      <c r="AN10" s="61"/>
      <c r="AO10" s="61"/>
      <c r="AP10" s="61"/>
      <c r="AQ10" s="61"/>
      <c r="AR10" s="61"/>
      <c r="AS10" s="61"/>
      <c r="AT10" s="52">
        <f>データ!$V$6</f>
        <v>28.27</v>
      </c>
      <c r="AU10" s="53"/>
      <c r="AV10" s="53"/>
      <c r="AW10" s="53"/>
      <c r="AX10" s="53"/>
      <c r="AY10" s="53"/>
      <c r="AZ10" s="53"/>
      <c r="BA10" s="53"/>
      <c r="BB10" s="54">
        <f>データ!$W$6</f>
        <v>358.12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bh4BThCny66bxe4Ab9V/r90QFB8/IuLeM0oJ4lqlnS9lL+zCHpVxtK1QpoXHRInaL2qWSWpVszTVDNuOg1zsg==" saltValue="U3n75EhalX1MLfnzHNXk1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313904</v>
      </c>
      <c r="D6" s="34">
        <f t="shared" si="3"/>
        <v>46</v>
      </c>
      <c r="E6" s="34">
        <f t="shared" si="3"/>
        <v>1</v>
      </c>
      <c r="F6" s="34">
        <f t="shared" si="3"/>
        <v>0</v>
      </c>
      <c r="G6" s="34">
        <f t="shared" si="3"/>
        <v>1</v>
      </c>
      <c r="H6" s="34" t="str">
        <f t="shared" si="3"/>
        <v>鳥取県　伯耆町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59.01</v>
      </c>
      <c r="P6" s="35">
        <f t="shared" si="3"/>
        <v>94.26</v>
      </c>
      <c r="Q6" s="35">
        <f t="shared" si="3"/>
        <v>2200</v>
      </c>
      <c r="R6" s="35">
        <f t="shared" si="3"/>
        <v>10774</v>
      </c>
      <c r="S6" s="35">
        <f t="shared" si="3"/>
        <v>139.44</v>
      </c>
      <c r="T6" s="35">
        <f t="shared" si="3"/>
        <v>77.27</v>
      </c>
      <c r="U6" s="35">
        <f t="shared" si="3"/>
        <v>10124</v>
      </c>
      <c r="V6" s="35">
        <f t="shared" si="3"/>
        <v>28.27</v>
      </c>
      <c r="W6" s="35">
        <f t="shared" si="3"/>
        <v>358.12</v>
      </c>
      <c r="X6" s="36">
        <f>IF(X7="",NA(),X7)</f>
        <v>84.92</v>
      </c>
      <c r="Y6" s="36">
        <f t="shared" ref="Y6:AG6" si="4">IF(Y7="",NA(),Y7)</f>
        <v>82.57</v>
      </c>
      <c r="Z6" s="36">
        <f t="shared" si="4"/>
        <v>84.57</v>
      </c>
      <c r="AA6" s="36">
        <f t="shared" si="4"/>
        <v>86.73</v>
      </c>
      <c r="AB6" s="36">
        <f t="shared" si="4"/>
        <v>86.51</v>
      </c>
      <c r="AC6" s="36">
        <f t="shared" si="4"/>
        <v>111.34</v>
      </c>
      <c r="AD6" s="36">
        <f t="shared" si="4"/>
        <v>110.02</v>
      </c>
      <c r="AE6" s="36">
        <f t="shared" si="4"/>
        <v>108.76</v>
      </c>
      <c r="AF6" s="36">
        <f t="shared" si="4"/>
        <v>108.46</v>
      </c>
      <c r="AG6" s="36">
        <f t="shared" si="4"/>
        <v>109.02</v>
      </c>
      <c r="AH6" s="35" t="str">
        <f>IF(AH7="","",IF(AH7="-","【-】","【"&amp;SUBSTITUTE(TEXT(AH7,"#,##0.00"),"-","△")&amp;"】"))</f>
        <v>【110.27】</v>
      </c>
      <c r="AI6" s="36">
        <f>IF(AI7="",NA(),AI7)</f>
        <v>107.22</v>
      </c>
      <c r="AJ6" s="36">
        <f t="shared" ref="AJ6:AR6" si="5">IF(AJ7="",NA(),AJ7)</f>
        <v>148.13</v>
      </c>
      <c r="AK6" s="36">
        <f t="shared" si="5"/>
        <v>180</v>
      </c>
      <c r="AL6" s="36">
        <f t="shared" si="5"/>
        <v>221.31</v>
      </c>
      <c r="AM6" s="36">
        <f t="shared" si="5"/>
        <v>274.95</v>
      </c>
      <c r="AN6" s="36">
        <f t="shared" si="5"/>
        <v>10.130000000000001</v>
      </c>
      <c r="AO6" s="36">
        <f t="shared" si="5"/>
        <v>7.31</v>
      </c>
      <c r="AP6" s="36">
        <f t="shared" si="5"/>
        <v>7.48</v>
      </c>
      <c r="AQ6" s="36">
        <f t="shared" si="5"/>
        <v>11.94</v>
      </c>
      <c r="AR6" s="36">
        <f t="shared" si="5"/>
        <v>11</v>
      </c>
      <c r="AS6" s="35" t="str">
        <f>IF(AS7="","",IF(AS7="-","【-】","【"&amp;SUBSTITUTE(TEXT(AS7,"#,##0.00"),"-","△")&amp;"】"))</f>
        <v>【1.15】</v>
      </c>
      <c r="AT6" s="36">
        <f>IF(AT7="",NA(),AT7)</f>
        <v>61.81</v>
      </c>
      <c r="AU6" s="36">
        <f t="shared" ref="AU6:BC6" si="6">IF(AU7="",NA(),AU7)</f>
        <v>87.25</v>
      </c>
      <c r="AV6" s="36">
        <f t="shared" si="6"/>
        <v>97.5</v>
      </c>
      <c r="AW6" s="36">
        <f t="shared" si="6"/>
        <v>82.36</v>
      </c>
      <c r="AX6" s="36">
        <f t="shared" si="6"/>
        <v>84.63</v>
      </c>
      <c r="AY6" s="36">
        <f t="shared" si="6"/>
        <v>388.67</v>
      </c>
      <c r="AZ6" s="36">
        <f t="shared" si="6"/>
        <v>355.27</v>
      </c>
      <c r="BA6" s="36">
        <f t="shared" si="6"/>
        <v>359.7</v>
      </c>
      <c r="BB6" s="36">
        <f t="shared" si="6"/>
        <v>362.93</v>
      </c>
      <c r="BC6" s="36">
        <f t="shared" si="6"/>
        <v>371.81</v>
      </c>
      <c r="BD6" s="35" t="str">
        <f>IF(BD7="","",IF(BD7="-","【-】","【"&amp;SUBSTITUTE(TEXT(BD7,"#,##0.00"),"-","△")&amp;"】"))</f>
        <v>【260.31】</v>
      </c>
      <c r="BE6" s="36">
        <f>IF(BE7="",NA(),BE7)</f>
        <v>1255.33</v>
      </c>
      <c r="BF6" s="36">
        <f t="shared" ref="BF6:BN6" si="7">IF(BF7="",NA(),BF7)</f>
        <v>1306.95</v>
      </c>
      <c r="BG6" s="36">
        <f t="shared" si="7"/>
        <v>1313.9</v>
      </c>
      <c r="BH6" s="36">
        <f t="shared" si="7"/>
        <v>1328.21</v>
      </c>
      <c r="BI6" s="36">
        <f t="shared" si="7"/>
        <v>1506.88</v>
      </c>
      <c r="BJ6" s="36">
        <f t="shared" si="7"/>
        <v>422.5</v>
      </c>
      <c r="BK6" s="36">
        <f t="shared" si="7"/>
        <v>458.27</v>
      </c>
      <c r="BL6" s="36">
        <f t="shared" si="7"/>
        <v>447.01</v>
      </c>
      <c r="BM6" s="36">
        <f t="shared" si="7"/>
        <v>439.05</v>
      </c>
      <c r="BN6" s="36">
        <f t="shared" si="7"/>
        <v>465.85</v>
      </c>
      <c r="BO6" s="35" t="str">
        <f>IF(BO7="","",IF(BO7="-","【-】","【"&amp;SUBSTITUTE(TEXT(BO7,"#,##0.00"),"-","△")&amp;"】"))</f>
        <v>【275.67】</v>
      </c>
      <c r="BP6" s="36">
        <f>IF(BP7="",NA(),BP7)</f>
        <v>58.48</v>
      </c>
      <c r="BQ6" s="36">
        <f t="shared" ref="BQ6:BY6" si="8">IF(BQ7="",NA(),BQ7)</f>
        <v>58.66</v>
      </c>
      <c r="BR6" s="36">
        <f t="shared" si="8"/>
        <v>61.05</v>
      </c>
      <c r="BS6" s="36">
        <f t="shared" si="8"/>
        <v>60.32</v>
      </c>
      <c r="BT6" s="36">
        <f t="shared" si="8"/>
        <v>57.21</v>
      </c>
      <c r="BU6" s="36">
        <f t="shared" si="8"/>
        <v>101.64</v>
      </c>
      <c r="BV6" s="36">
        <f t="shared" si="8"/>
        <v>96.77</v>
      </c>
      <c r="BW6" s="36">
        <f t="shared" si="8"/>
        <v>95.81</v>
      </c>
      <c r="BX6" s="36">
        <f t="shared" si="8"/>
        <v>95.26</v>
      </c>
      <c r="BY6" s="36">
        <f t="shared" si="8"/>
        <v>92.39</v>
      </c>
      <c r="BZ6" s="35" t="str">
        <f>IF(BZ7="","",IF(BZ7="-","【-】","【"&amp;SUBSTITUTE(TEXT(BZ7,"#,##0.00"),"-","△")&amp;"】"))</f>
        <v>【100.05】</v>
      </c>
      <c r="CA6" s="36">
        <f>IF(CA7="",NA(),CA7)</f>
        <v>180.62</v>
      </c>
      <c r="CB6" s="36">
        <f t="shared" ref="CB6:CJ6" si="9">IF(CB7="",NA(),CB7)</f>
        <v>179.77</v>
      </c>
      <c r="CC6" s="36">
        <f t="shared" si="9"/>
        <v>173.27</v>
      </c>
      <c r="CD6" s="36">
        <f t="shared" si="9"/>
        <v>171.54</v>
      </c>
      <c r="CE6" s="36">
        <f t="shared" si="9"/>
        <v>162.07</v>
      </c>
      <c r="CF6" s="36">
        <f t="shared" si="9"/>
        <v>179.16</v>
      </c>
      <c r="CG6" s="36">
        <f t="shared" si="9"/>
        <v>187.18</v>
      </c>
      <c r="CH6" s="36">
        <f t="shared" si="9"/>
        <v>189.58</v>
      </c>
      <c r="CI6" s="36">
        <f t="shared" si="9"/>
        <v>192.82</v>
      </c>
      <c r="CJ6" s="36">
        <f t="shared" si="9"/>
        <v>192.98</v>
      </c>
      <c r="CK6" s="35" t="str">
        <f>IF(CK7="","",IF(CK7="-","【-】","【"&amp;SUBSTITUTE(TEXT(CK7,"#,##0.00"),"-","△")&amp;"】"))</f>
        <v>【166.40】</v>
      </c>
      <c r="CL6" s="36">
        <f>IF(CL7="",NA(),CL7)</f>
        <v>66.489999999999995</v>
      </c>
      <c r="CM6" s="36">
        <f t="shared" ref="CM6:CU6" si="10">IF(CM7="",NA(),CM7)</f>
        <v>64.930000000000007</v>
      </c>
      <c r="CN6" s="36">
        <f t="shared" si="10"/>
        <v>64.89</v>
      </c>
      <c r="CO6" s="36">
        <f t="shared" si="10"/>
        <v>63.56</v>
      </c>
      <c r="CP6" s="36">
        <f t="shared" si="10"/>
        <v>64.510000000000005</v>
      </c>
      <c r="CQ6" s="36">
        <f t="shared" si="10"/>
        <v>54.24</v>
      </c>
      <c r="CR6" s="36">
        <f t="shared" si="10"/>
        <v>55.88</v>
      </c>
      <c r="CS6" s="36">
        <f t="shared" si="10"/>
        <v>55.22</v>
      </c>
      <c r="CT6" s="36">
        <f t="shared" si="10"/>
        <v>54.05</v>
      </c>
      <c r="CU6" s="36">
        <f t="shared" si="10"/>
        <v>54.43</v>
      </c>
      <c r="CV6" s="35" t="str">
        <f>IF(CV7="","",IF(CV7="-","【-】","【"&amp;SUBSTITUTE(TEXT(CV7,"#,##0.00"),"-","△")&amp;"】"))</f>
        <v>【60.69】</v>
      </c>
      <c r="CW6" s="36">
        <f>IF(CW7="",NA(),CW7)</f>
        <v>92.1</v>
      </c>
      <c r="CX6" s="36">
        <f t="shared" ref="CX6:DF6" si="11">IF(CX7="",NA(),CX7)</f>
        <v>92.2</v>
      </c>
      <c r="CY6" s="36">
        <f t="shared" si="11"/>
        <v>92.3</v>
      </c>
      <c r="CZ6" s="36">
        <f t="shared" si="11"/>
        <v>92.4</v>
      </c>
      <c r="DA6" s="36">
        <f t="shared" si="11"/>
        <v>92.5</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18.62</v>
      </c>
      <c r="DI6" s="36">
        <f t="shared" ref="DI6:DQ6" si="12">IF(DI7="",NA(),DI7)</f>
        <v>21.16</v>
      </c>
      <c r="DJ6" s="36">
        <f t="shared" si="12"/>
        <v>23.51</v>
      </c>
      <c r="DK6" s="36">
        <f t="shared" si="12"/>
        <v>25.71</v>
      </c>
      <c r="DL6" s="36">
        <f t="shared" si="12"/>
        <v>27.55</v>
      </c>
      <c r="DM6" s="36">
        <f t="shared" si="12"/>
        <v>48.14</v>
      </c>
      <c r="DN6" s="36">
        <f t="shared" si="12"/>
        <v>46.61</v>
      </c>
      <c r="DO6" s="36">
        <f t="shared" si="12"/>
        <v>47.97</v>
      </c>
      <c r="DP6" s="36">
        <f t="shared" si="12"/>
        <v>49.12</v>
      </c>
      <c r="DQ6" s="36">
        <f t="shared" si="12"/>
        <v>49.39</v>
      </c>
      <c r="DR6" s="35" t="str">
        <f>IF(DR7="","",IF(DR7="-","【-】","【"&amp;SUBSTITUTE(TEXT(DR7,"#,##0.00"),"-","△")&amp;"】"))</f>
        <v>【50.19】</v>
      </c>
      <c r="DS6" s="36">
        <f>IF(DS7="",NA(),DS7)</f>
        <v>4.43</v>
      </c>
      <c r="DT6" s="36">
        <f t="shared" ref="DT6:EB6" si="13">IF(DT7="",NA(),DT7)</f>
        <v>3.36</v>
      </c>
      <c r="DU6" s="36">
        <f t="shared" si="13"/>
        <v>2.3199999999999998</v>
      </c>
      <c r="DV6" s="36">
        <f t="shared" si="13"/>
        <v>2.0299999999999998</v>
      </c>
      <c r="DW6" s="36">
        <f t="shared" si="13"/>
        <v>1.06</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0.76</v>
      </c>
      <c r="EE6" s="36">
        <f t="shared" ref="EE6:EM6" si="14">IF(EE7="",NA(),EE7)</f>
        <v>1.32</v>
      </c>
      <c r="EF6" s="36">
        <f t="shared" si="14"/>
        <v>0.99</v>
      </c>
      <c r="EG6" s="36">
        <f t="shared" si="14"/>
        <v>1.24</v>
      </c>
      <c r="EH6" s="36">
        <f t="shared" si="14"/>
        <v>1.04</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313904</v>
      </c>
      <c r="D7" s="38">
        <v>46</v>
      </c>
      <c r="E7" s="38">
        <v>1</v>
      </c>
      <c r="F7" s="38">
        <v>0</v>
      </c>
      <c r="G7" s="38">
        <v>1</v>
      </c>
      <c r="H7" s="38" t="s">
        <v>92</v>
      </c>
      <c r="I7" s="38" t="s">
        <v>93</v>
      </c>
      <c r="J7" s="38" t="s">
        <v>94</v>
      </c>
      <c r="K7" s="38" t="s">
        <v>95</v>
      </c>
      <c r="L7" s="38" t="s">
        <v>96</v>
      </c>
      <c r="M7" s="38" t="s">
        <v>97</v>
      </c>
      <c r="N7" s="39" t="s">
        <v>98</v>
      </c>
      <c r="O7" s="39">
        <v>59.01</v>
      </c>
      <c r="P7" s="39">
        <v>94.26</v>
      </c>
      <c r="Q7" s="39">
        <v>2200</v>
      </c>
      <c r="R7" s="39">
        <v>10774</v>
      </c>
      <c r="S7" s="39">
        <v>139.44</v>
      </c>
      <c r="T7" s="39">
        <v>77.27</v>
      </c>
      <c r="U7" s="39">
        <v>10124</v>
      </c>
      <c r="V7" s="39">
        <v>28.27</v>
      </c>
      <c r="W7" s="39">
        <v>358.12</v>
      </c>
      <c r="X7" s="39">
        <v>84.92</v>
      </c>
      <c r="Y7" s="39">
        <v>82.57</v>
      </c>
      <c r="Z7" s="39">
        <v>84.57</v>
      </c>
      <c r="AA7" s="39">
        <v>86.73</v>
      </c>
      <c r="AB7" s="39">
        <v>86.51</v>
      </c>
      <c r="AC7" s="39">
        <v>111.34</v>
      </c>
      <c r="AD7" s="39">
        <v>110.02</v>
      </c>
      <c r="AE7" s="39">
        <v>108.76</v>
      </c>
      <c r="AF7" s="39">
        <v>108.46</v>
      </c>
      <c r="AG7" s="39">
        <v>109.02</v>
      </c>
      <c r="AH7" s="39">
        <v>110.27</v>
      </c>
      <c r="AI7" s="39">
        <v>107.22</v>
      </c>
      <c r="AJ7" s="39">
        <v>148.13</v>
      </c>
      <c r="AK7" s="39">
        <v>180</v>
      </c>
      <c r="AL7" s="39">
        <v>221.31</v>
      </c>
      <c r="AM7" s="39">
        <v>274.95</v>
      </c>
      <c r="AN7" s="39">
        <v>10.130000000000001</v>
      </c>
      <c r="AO7" s="39">
        <v>7.31</v>
      </c>
      <c r="AP7" s="39">
        <v>7.48</v>
      </c>
      <c r="AQ7" s="39">
        <v>11.94</v>
      </c>
      <c r="AR7" s="39">
        <v>11</v>
      </c>
      <c r="AS7" s="39">
        <v>1.1499999999999999</v>
      </c>
      <c r="AT7" s="39">
        <v>61.81</v>
      </c>
      <c r="AU7" s="39">
        <v>87.25</v>
      </c>
      <c r="AV7" s="39">
        <v>97.5</v>
      </c>
      <c r="AW7" s="39">
        <v>82.36</v>
      </c>
      <c r="AX7" s="39">
        <v>84.63</v>
      </c>
      <c r="AY7" s="39">
        <v>388.67</v>
      </c>
      <c r="AZ7" s="39">
        <v>355.27</v>
      </c>
      <c r="BA7" s="39">
        <v>359.7</v>
      </c>
      <c r="BB7" s="39">
        <v>362.93</v>
      </c>
      <c r="BC7" s="39">
        <v>371.81</v>
      </c>
      <c r="BD7" s="39">
        <v>260.31</v>
      </c>
      <c r="BE7" s="39">
        <v>1255.33</v>
      </c>
      <c r="BF7" s="39">
        <v>1306.95</v>
      </c>
      <c r="BG7" s="39">
        <v>1313.9</v>
      </c>
      <c r="BH7" s="39">
        <v>1328.21</v>
      </c>
      <c r="BI7" s="39">
        <v>1506.88</v>
      </c>
      <c r="BJ7" s="39">
        <v>422.5</v>
      </c>
      <c r="BK7" s="39">
        <v>458.27</v>
      </c>
      <c r="BL7" s="39">
        <v>447.01</v>
      </c>
      <c r="BM7" s="39">
        <v>439.05</v>
      </c>
      <c r="BN7" s="39">
        <v>465.85</v>
      </c>
      <c r="BO7" s="39">
        <v>275.67</v>
      </c>
      <c r="BP7" s="39">
        <v>58.48</v>
      </c>
      <c r="BQ7" s="39">
        <v>58.66</v>
      </c>
      <c r="BR7" s="39">
        <v>61.05</v>
      </c>
      <c r="BS7" s="39">
        <v>60.32</v>
      </c>
      <c r="BT7" s="39">
        <v>57.21</v>
      </c>
      <c r="BU7" s="39">
        <v>101.64</v>
      </c>
      <c r="BV7" s="39">
        <v>96.77</v>
      </c>
      <c r="BW7" s="39">
        <v>95.81</v>
      </c>
      <c r="BX7" s="39">
        <v>95.26</v>
      </c>
      <c r="BY7" s="39">
        <v>92.39</v>
      </c>
      <c r="BZ7" s="39">
        <v>100.05</v>
      </c>
      <c r="CA7" s="39">
        <v>180.62</v>
      </c>
      <c r="CB7" s="39">
        <v>179.77</v>
      </c>
      <c r="CC7" s="39">
        <v>173.27</v>
      </c>
      <c r="CD7" s="39">
        <v>171.54</v>
      </c>
      <c r="CE7" s="39">
        <v>162.07</v>
      </c>
      <c r="CF7" s="39">
        <v>179.16</v>
      </c>
      <c r="CG7" s="39">
        <v>187.18</v>
      </c>
      <c r="CH7" s="39">
        <v>189.58</v>
      </c>
      <c r="CI7" s="39">
        <v>192.82</v>
      </c>
      <c r="CJ7" s="39">
        <v>192.98</v>
      </c>
      <c r="CK7" s="39">
        <v>166.4</v>
      </c>
      <c r="CL7" s="39">
        <v>66.489999999999995</v>
      </c>
      <c r="CM7" s="39">
        <v>64.930000000000007</v>
      </c>
      <c r="CN7" s="39">
        <v>64.89</v>
      </c>
      <c r="CO7" s="39">
        <v>63.56</v>
      </c>
      <c r="CP7" s="39">
        <v>64.510000000000005</v>
      </c>
      <c r="CQ7" s="39">
        <v>54.24</v>
      </c>
      <c r="CR7" s="39">
        <v>55.88</v>
      </c>
      <c r="CS7" s="39">
        <v>55.22</v>
      </c>
      <c r="CT7" s="39">
        <v>54.05</v>
      </c>
      <c r="CU7" s="39">
        <v>54.43</v>
      </c>
      <c r="CV7" s="39">
        <v>60.69</v>
      </c>
      <c r="CW7" s="39">
        <v>92.1</v>
      </c>
      <c r="CX7" s="39">
        <v>92.2</v>
      </c>
      <c r="CY7" s="39">
        <v>92.3</v>
      </c>
      <c r="CZ7" s="39">
        <v>92.4</v>
      </c>
      <c r="DA7" s="39">
        <v>92.5</v>
      </c>
      <c r="DB7" s="39">
        <v>81.680000000000007</v>
      </c>
      <c r="DC7" s="39">
        <v>80.989999999999995</v>
      </c>
      <c r="DD7" s="39">
        <v>80.930000000000007</v>
      </c>
      <c r="DE7" s="39">
        <v>80.510000000000005</v>
      </c>
      <c r="DF7" s="39">
        <v>79.44</v>
      </c>
      <c r="DG7" s="39">
        <v>89.82</v>
      </c>
      <c r="DH7" s="39">
        <v>18.62</v>
      </c>
      <c r="DI7" s="39">
        <v>21.16</v>
      </c>
      <c r="DJ7" s="39">
        <v>23.51</v>
      </c>
      <c r="DK7" s="39">
        <v>25.71</v>
      </c>
      <c r="DL7" s="39">
        <v>27.55</v>
      </c>
      <c r="DM7" s="39">
        <v>48.14</v>
      </c>
      <c r="DN7" s="39">
        <v>46.61</v>
      </c>
      <c r="DO7" s="39">
        <v>47.97</v>
      </c>
      <c r="DP7" s="39">
        <v>49.12</v>
      </c>
      <c r="DQ7" s="39">
        <v>49.39</v>
      </c>
      <c r="DR7" s="39">
        <v>50.19</v>
      </c>
      <c r="DS7" s="39">
        <v>4.43</v>
      </c>
      <c r="DT7" s="39">
        <v>3.36</v>
      </c>
      <c r="DU7" s="39">
        <v>2.3199999999999998</v>
      </c>
      <c r="DV7" s="39">
        <v>2.0299999999999998</v>
      </c>
      <c r="DW7" s="39">
        <v>1.06</v>
      </c>
      <c r="DX7" s="39">
        <v>11.13</v>
      </c>
      <c r="DY7" s="39">
        <v>10.84</v>
      </c>
      <c r="DZ7" s="39">
        <v>15.33</v>
      </c>
      <c r="EA7" s="39">
        <v>16.760000000000002</v>
      </c>
      <c r="EB7" s="39">
        <v>18.57</v>
      </c>
      <c r="EC7" s="39">
        <v>20.63</v>
      </c>
      <c r="ED7" s="39">
        <v>0.76</v>
      </c>
      <c r="EE7" s="39">
        <v>1.32</v>
      </c>
      <c r="EF7" s="39">
        <v>0.99</v>
      </c>
      <c r="EG7" s="39">
        <v>1.24</v>
      </c>
      <c r="EH7" s="39">
        <v>1.04</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伯耆町</cp:lastModifiedBy>
  <dcterms:created xsi:type="dcterms:W3CDTF">2021-12-03T06:55:01Z</dcterms:created>
  <dcterms:modified xsi:type="dcterms:W3CDTF">2022-01-21T00:55:01Z</dcterms:modified>
  <cp:category/>
</cp:coreProperties>
</file>