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U3237\Desktop\【経営比較分析表】2020_313891_47_1718\"/>
    </mc:Choice>
  </mc:AlternateContent>
  <xr:revisionPtr revIDLastSave="0" documentId="13_ncr:1_{9CA34296-4BEF-4E2C-9B15-F5C6C28062FA}" xr6:coauthVersionLast="45" xr6:coauthVersionMax="45" xr10:uidLastSave="{00000000-0000-0000-0000-000000000000}"/>
  <workbookProtection workbookAlgorithmName="SHA-512" workbookHashValue="sM2S3NhaK+grUcE/iLH6I+QsQ0v3UJ4zFfGXkHXngexeemDUXD9Lo1T92k/kooUneeOFQb28q4zzvcBROtV1+A==" workbookSaltValue="2krAPWaSp7vJE74GF1BKc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<sst xmlns="http://schemas.openxmlformats.org/spreadsheetml/2006/main" count="236" uniqueCount="120">
  <si>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</si>
  <si>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</si>
  <si>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</si>
  <si>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</si>
  <si>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</si>
  <si>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</si>
  <si>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</si>
  <si>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</si>
  <si>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</si>
  <si>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</si>
  <si>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</si>
  <si>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</si>
  <si>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</si>
  <si>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</si>
  <si>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</si>
  <si>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</si>
  <si>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</si>
  <si>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</si>
  <si>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</si>
  <si>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</si>
  <si>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</si>
  <si>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</si>
  <si>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</si>
  <si>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</si>
  <si>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</si>
  <si>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</si>
  <si>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</si>
  <si>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</si>
  <si>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</si>
  <si>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</si>
  <si>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</si>
  <si>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</si>
  <si>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</si>
  <si>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</si>
  <si>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</si>
  <si>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</si>
  <si>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</si>
  <si>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</si>
  <si>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</si>
  <si>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</si>
  <si>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</si>
  <si>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</si>
  <si>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</si>
  <si>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</si>
  <si>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</si>
  <si>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</si>
  <si>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</si>
  <si>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</si>
  <si>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</si>
  <si>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</si>
  <si>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</si>
  <si>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</si>
  <si>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</si>
  <si>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</si>
  <si>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</si>
  <si>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</si>
  <si>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</si>
  <si>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</si>
  <si>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</si>
  <si>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</si>
  <si>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</si>
  <si>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</si>
  <si>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</si>
  <si>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</si>
  <si>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</si>
  <si>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</si>
  <si>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</si>
  <si>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</si>
  <si>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</si>
  <si>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</si>
  <si>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</si>
  <si>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</si>
  <si>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</si>
  <si>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</si>
  <si>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</si>
  <si>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</si>
  <si>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</si>
  <si>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</si>
  <si>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</si>
  <si>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</si>
  <si>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</si>
  <si>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</si>
  <si>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</si>
  <si>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</si>
  <si>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</si>
  <si>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</si>
  <si>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</si>
  <si>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</si>
  <si>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</si>
  <si>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</si>
  <si>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</si>
  <si>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</si>
  <si>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</si>
  <si>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</si>
  <si>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</si>
  <si>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</si>
  <si>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</si>
  <si>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</si>
  <si>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</si>
  <si>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</si>
  <si>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</si>
  <si>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</si>
  <si>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</si>
  <si>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</si>
  <si>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</si>
  <si>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</si>
  <si>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</si>
  <si>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</si>
  <si>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</si>
  <si>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</si>
  <si>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</si>
  <si>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</si>
  <si>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</si>
  <si>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</si>
  <si>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</si>
  <si>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</si>
  <si>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</si>
  <si>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下水道処理施設の古いものは、平成２年からの供用開始であり、老朽化が進んでいる。今後は更新も含め長期的な修繕計画の検討が必要である。</t>
    <phoneticPr fontId="4"/>
  </si>
  <si>
    <t>①収益的収支比率は、昨年度に比べ委託費が増えたことから数値が下がっている。　　　　　　　　　　　　　　　　　　　　　　④企業債残高は減少してきている。事業は完了しているが、資本費平準化債の借り入れを行っている。
⑤経費回収率は、６０％台となっており一般会計からの繰出しにより運営されている。経費の削減等に取り組む必要がある。　　　　　　　　　　　　　　　　　　　⑥汚水処理原価については、昨年に比べ維持管理費が増えたことにより数値が高くなっている。　
⑦施設利用率は、類似団体の平均値とほぼ同等の水準である。　　　　　　　　　　　　　　　　　　　　</t>
    <rPh sb="10" eb="13">
      <t>サクネンド</t>
    </rPh>
    <rPh sb="14" eb="15">
      <t>クラ</t>
    </rPh>
    <rPh sb="16" eb="18">
      <t>イタク</t>
    </rPh>
    <rPh sb="18" eb="19">
      <t>ヒ</t>
    </rPh>
    <rPh sb="20" eb="21">
      <t>フ</t>
    </rPh>
    <rPh sb="27" eb="29">
      <t>スウチ</t>
    </rPh>
    <rPh sb="30" eb="31">
      <t>サ</t>
    </rPh>
    <rPh sb="194" eb="196">
      <t>サクネン</t>
    </rPh>
    <rPh sb="197" eb="198">
      <t>クラ</t>
    </rPh>
    <rPh sb="199" eb="201">
      <t>イジ</t>
    </rPh>
    <rPh sb="201" eb="203">
      <t>カンリ</t>
    </rPh>
    <phoneticPr fontId="4"/>
  </si>
  <si>
    <t>施設整備は完了しており、毎年数件ずつの新規加入があるが、人口減少は年々進んでいる。資本費平準化債の借入れと一般会計からの繰入により経営安定を図っている。供用開始から３０年以上経過する施設の老朽化による改善更新にかかる費用の確保が課題となっている。水洗化率の向上と費用に見合った適正な使用料の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</si>
</sst>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FC-463E-AB6C-6D4083FC8DD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0.06</c:v>
                </c:pt>
              </c:numCache>
            </c:numRef>
          </c:val>
          <c:smooth val="0"/>
          <c:extLst>
            <c:ext xmlns:c16="http://schemas.microsoft.com/office/drawing/2014/chart" uri="{C3380CC4-5D6E-409C-BE32-E72D297353CC}">
              <c16:uniqueId val="{00000001-84FC-463E-AB6C-6D4083FC8DD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43.45</c:v>
                </c:pt>
                <c:pt idx="1">
                  <c:v>47.38</c:v>
                </c:pt>
                <c:pt idx="2">
                  <c:v>49.17</c:v>
                </c:pt>
                <c:pt idx="3">
                  <c:v>51.26</c:v>
                </c:pt>
                <c:pt idx="4">
                  <c:v>56.99</c:v>
                </c:pt>
              </c:numCache>
            </c:numRef>
          </c:val>
          <c:extLst>
            <c:ext xmlns:c16="http://schemas.microsoft.com/office/drawing/2014/chart" uri="{C3380CC4-5D6E-409C-BE32-E72D297353CC}">
              <c16:uniqueId val="{00000000-2775-44FC-97A1-F773748D4A6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45.87</c:v>
                </c:pt>
              </c:numCache>
            </c:numRef>
          </c:val>
          <c:smooth val="0"/>
          <c:extLst>
            <c:ext xmlns:c16="http://schemas.microsoft.com/office/drawing/2014/chart" uri="{C3380CC4-5D6E-409C-BE32-E72D297353CC}">
              <c16:uniqueId val="{00000001-2775-44FC-97A1-F773748D4A6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95.04</c:v>
                </c:pt>
                <c:pt idx="1">
                  <c:v>92.8</c:v>
                </c:pt>
                <c:pt idx="2">
                  <c:v>93.55</c:v>
                </c:pt>
                <c:pt idx="3">
                  <c:v>92.88</c:v>
                </c:pt>
                <c:pt idx="4">
                  <c:v>92.87</c:v>
                </c:pt>
              </c:numCache>
            </c:numRef>
          </c:val>
          <c:extLst>
            <c:ext xmlns:c16="http://schemas.microsoft.com/office/drawing/2014/chart" uri="{C3380CC4-5D6E-409C-BE32-E72D297353CC}">
              <c16:uniqueId val="{00000000-6913-4B2E-847B-031A5274676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87.65</c:v>
                </c:pt>
              </c:numCache>
            </c:numRef>
          </c:val>
          <c:smooth val="0"/>
          <c:extLst>
            <c:ext xmlns:c16="http://schemas.microsoft.com/office/drawing/2014/chart" uri="{C3380CC4-5D6E-409C-BE32-E72D297353CC}">
              <c16:uniqueId val="{00000001-6913-4B2E-847B-031A5274676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81.349999999999994</c:v>
                </c:pt>
                <c:pt idx="1">
                  <c:v>80.819999999999993</c:v>
                </c:pt>
                <c:pt idx="2">
                  <c:v>83.17</c:v>
                </c:pt>
                <c:pt idx="3">
                  <c:v>85.29</c:v>
                </c:pt>
                <c:pt idx="4">
                  <c:v>80.64</c:v>
                </c:pt>
              </c:numCache>
            </c:numRef>
          </c:val>
          <c:extLst>
            <c:ext xmlns:c16="http://schemas.microsoft.com/office/drawing/2014/chart" uri="{C3380CC4-5D6E-409C-BE32-E72D297353CC}">
              <c16:uniqueId val="{00000000-84C9-4947-B811-32B32241C05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C9-4947-B811-32B32241C05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0B-4B1A-902B-B6F52131457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0B-4B1A-902B-B6F52131457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F3-4D7C-82B3-AC4C9F07397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F3-4D7C-82B3-AC4C9F07397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3B-471C-ABAE-AEF0B08CCF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3B-471C-ABAE-AEF0B08CCF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5F-468C-89C1-A2E0B5B5531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5F-468C-89C1-A2E0B5B5531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528.05999999999995</c:v>
                </c:pt>
                <c:pt idx="1">
                  <c:v>1.02</c:v>
                </c:pt>
                <c:pt idx="2">
                  <c:v>93.52</c:v>
                </c:pt>
                <c:pt idx="3" formatCode="#,##0.00;&quot;△&quot;#,##0.00">
                  <c:v>0</c:v>
                </c:pt>
                <c:pt idx="4" formatCode="#,##0.00;&quot;△&quot;#,##0.00">
                  <c:v>0</c:v>
                </c:pt>
              </c:numCache>
            </c:numRef>
          </c:val>
          <c:extLst>
            <c:ext xmlns:c16="http://schemas.microsoft.com/office/drawing/2014/chart" uri="{C3380CC4-5D6E-409C-BE32-E72D297353CC}">
              <c16:uniqueId val="{00000000-0C44-418D-82F5-7E11F95F869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1268.6300000000001</c:v>
                </c:pt>
              </c:numCache>
            </c:numRef>
          </c:val>
          <c:smooth val="0"/>
          <c:extLst>
            <c:ext xmlns:c16="http://schemas.microsoft.com/office/drawing/2014/chart" uri="{C3380CC4-5D6E-409C-BE32-E72D297353CC}">
              <c16:uniqueId val="{00000001-0C44-418D-82F5-7E11F95F869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82.08</c:v>
                </c:pt>
                <c:pt idx="1">
                  <c:v>77.290000000000006</c:v>
                </c:pt>
                <c:pt idx="2">
                  <c:v>70.819999999999993</c:v>
                </c:pt>
                <c:pt idx="3">
                  <c:v>84.98</c:v>
                </c:pt>
                <c:pt idx="4">
                  <c:v>61.54</c:v>
                </c:pt>
              </c:numCache>
            </c:numRef>
          </c:val>
          <c:extLst>
            <c:ext xmlns:c16="http://schemas.microsoft.com/office/drawing/2014/chart" uri="{C3380CC4-5D6E-409C-BE32-E72D297353CC}">
              <c16:uniqueId val="{00000000-487C-43E2-B11F-99AB3FB26B7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82.88</c:v>
                </c:pt>
              </c:numCache>
            </c:numRef>
          </c:val>
          <c:smooth val="0"/>
          <c:extLst>
            <c:ext xmlns:c16="http://schemas.microsoft.com/office/drawing/2014/chart" uri="{C3380CC4-5D6E-409C-BE32-E72D297353CC}">
              <c16:uniqueId val="{00000001-487C-43E2-B11F-99AB3FB26B7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214.72</c:v>
                </c:pt>
                <c:pt idx="1">
                  <c:v>228.72</c:v>
                </c:pt>
                <c:pt idx="2">
                  <c:v>250.04</c:v>
                </c:pt>
                <c:pt idx="3">
                  <c:v>200.75</c:v>
                </c:pt>
                <c:pt idx="4">
                  <c:v>252.36</c:v>
                </c:pt>
              </c:numCache>
            </c:numRef>
          </c:val>
          <c:extLst>
            <c:ext xmlns:c16="http://schemas.microsoft.com/office/drawing/2014/chart" uri="{C3380CC4-5D6E-409C-BE32-E72D297353CC}">
              <c16:uniqueId val="{00000000-ACF0-442F-8A52-0B2F2747BC8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187.76</c:v>
                </c:pt>
              </c:numCache>
            </c:numRef>
          </c:val>
          <c:smooth val="0"/>
          <c:extLst>
            <c:ext xmlns:c16="http://schemas.microsoft.com/office/drawing/2014/chart" uri="{C3380CC4-5D6E-409C-BE32-E72D297353CC}">
              <c16:uniqueId val="{00000001-ACF0-442F-8A52-0B2F2747BC8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C13" zoomScale="93" zoomScaleNormal="93"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南部町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10601</v>
      </c>
      <c r="AM8" s="51"/>
      <c r="AN8" s="51"/>
      <c r="AO8" s="51"/>
      <c r="AP8" s="51"/>
      <c r="AQ8" s="51"/>
      <c r="AR8" s="51"/>
      <c r="AS8" s="51"/>
      <c r="AT8" s="46">
        <f>データ!T6</f>
        <v>114.03</v>
      </c>
      <c r="AU8" s="46"/>
      <c r="AV8" s="46"/>
      <c r="AW8" s="46"/>
      <c r="AX8" s="46"/>
      <c r="AY8" s="46"/>
      <c r="AZ8" s="46"/>
      <c r="BA8" s="46"/>
      <c r="BB8" s="46">
        <f>データ!U6</f>
        <v>92.97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30.08</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3182</v>
      </c>
      <c r="AM10" s="51"/>
      <c r="AN10" s="51"/>
      <c r="AO10" s="51"/>
      <c r="AP10" s="51"/>
      <c r="AQ10" s="51"/>
      <c r="AR10" s="51"/>
      <c r="AS10" s="51"/>
      <c r="AT10" s="46">
        <f>データ!W6</f>
        <v>1.1100000000000001</v>
      </c>
      <c r="AU10" s="46"/>
      <c r="AV10" s="46"/>
      <c r="AW10" s="46"/>
      <c r="AX10" s="46"/>
      <c r="AY10" s="46"/>
      <c r="AZ10" s="46"/>
      <c r="BA10" s="46"/>
      <c r="BB10" s="46">
        <f>データ!X6</f>
        <v>2866.67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43</v>
      </c>
      <c r="N86" s="26" t="s">
        <v>43</v>
      </c>
      <c r="O86" s="26" t="str">
        <f>データ!EO6</f>
        <v>【0.30】</v>
      </c>
    </row>
  </sheetData>
  <sheetProtection algorithmName="SHA-512" hashValue="tZ/Zh51Iuhb5AUj2RaUu9y/n73XdfRNopg7sWY8iUIhKhTWjChXEXp9GtHB446fiq1BVWeOzOShrb7hPK7qhvw==" saltValue="yB1nffqAY5+iacUiFlpe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313891</v>
      </c>
      <c r="D6" s="33">
        <f t="shared" si="3"/>
        <v>47</v>
      </c>
      <c r="E6" s="33">
        <f t="shared" si="3"/>
        <v>17</v>
      </c>
      <c r="F6" s="33">
        <f t="shared" si="3"/>
        <v>4</v>
      </c>
      <c r="G6" s="33">
        <f t="shared" si="3"/>
        <v>0</v>
      </c>
      <c r="H6" s="33" t="str">
        <f t="shared" si="3"/>
        <v>鳥取県　南部町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30.08</v>
      </c>
      <c r="Q6" s="34">
        <f t="shared" si="3"/>
        <v>100</v>
      </c>
      <c r="R6" s="34">
        <f t="shared" si="3"/>
        <v>3850</v>
      </c>
      <c r="S6" s="34">
        <f t="shared" si="3"/>
        <v>10601</v>
      </c>
      <c r="T6" s="34">
        <f t="shared" si="3"/>
        <v>114.03</v>
      </c>
      <c r="U6" s="34">
        <f t="shared" si="3"/>
        <v>92.97</v>
      </c>
      <c r="V6" s="34">
        <f t="shared" si="3"/>
        <v>3182</v>
      </c>
      <c r="W6" s="34">
        <f t="shared" si="3"/>
        <v>1.1100000000000001</v>
      </c>
      <c r="X6" s="34">
        <f t="shared" si="3"/>
        <v>2866.67</v>
      </c>
      <c r="Y6" s="35">
        <f>IF(Y7="",NA(),Y7)</f>
        <v>81.349999999999994</v>
      </c>
      <c r="Z6" s="35">
        <f t="shared" ref="Z6:AH6" si="4">IF(Z7="",NA(),Z7)</f>
        <v>80.819999999999993</v>
      </c>
      <c r="AA6" s="35">
        <f t="shared" si="4"/>
        <v>83.17</v>
      </c>
      <c r="AB6" s="35">
        <f t="shared" si="4"/>
        <v>85.29</v>
      </c>
      <c r="AC6" s="35">
        <f t="shared" si="4"/>
        <v>80.64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528.05999999999995</v>
      </c>
      <c r="BG6" s="35">
        <f t="shared" ref="BG6:BO6" si="7">IF(BG7="",NA(),BG7)</f>
        <v>1.02</v>
      </c>
      <c r="BH6" s="35">
        <f t="shared" si="7"/>
        <v>93.52</v>
      </c>
      <c r="BI6" s="34">
        <f t="shared" si="7"/>
        <v>0</v>
      </c>
      <c r="BJ6" s="34">
        <f t="shared" si="7"/>
        <v>0</v>
      </c>
      <c r="BK6" s="35">
        <f t="shared" si="7"/>
        <v>1298.9100000000001</v>
      </c>
      <c r="BL6" s="35">
        <f t="shared" si="7"/>
        <v>1243.71</v>
      </c>
      <c r="BM6" s="35">
        <f t="shared" si="7"/>
        <v>1194.1500000000001</v>
      </c>
      <c r="BN6" s="35">
        <f t="shared" si="7"/>
        <v>1206.79</v>
      </c>
      <c r="BO6" s="35">
        <f t="shared" si="7"/>
        <v>1268.6300000000001</v>
      </c>
      <c r="BP6" s="34" t="str">
        <f>IF(BP7="","",IF(BP7="-","【-】","【"&amp;SUBSTITUTE(TEXT(BP7,"#,##0.00"),"-","△")&amp;"】"))</f>
        <v>【1,260.21】</v>
      </c>
      <c r="BQ6" s="35">
        <f>IF(BQ7="",NA(),BQ7)</f>
        <v>82.08</v>
      </c>
      <c r="BR6" s="35">
        <f t="shared" ref="BR6:BZ6" si="8">IF(BR7="",NA(),BR7)</f>
        <v>77.290000000000006</v>
      </c>
      <c r="BS6" s="35">
        <f t="shared" si="8"/>
        <v>70.819999999999993</v>
      </c>
      <c r="BT6" s="35">
        <f t="shared" si="8"/>
        <v>84.98</v>
      </c>
      <c r="BU6" s="35">
        <f t="shared" si="8"/>
        <v>61.54</v>
      </c>
      <c r="BV6" s="35">
        <f t="shared" si="8"/>
        <v>69.87</v>
      </c>
      <c r="BW6" s="35">
        <f t="shared" si="8"/>
        <v>74.3</v>
      </c>
      <c r="BX6" s="35">
        <f t="shared" si="8"/>
        <v>72.260000000000005</v>
      </c>
      <c r="BY6" s="35">
        <f t="shared" si="8"/>
        <v>71.84</v>
      </c>
      <c r="BZ6" s="35">
        <f t="shared" si="8"/>
        <v>82.88</v>
      </c>
      <c r="CA6" s="34" t="str">
        <f>IF(CA7="","",IF(CA7="-","【-】","【"&amp;SUBSTITUTE(TEXT(CA7,"#,##0.00"),"-","△")&amp;"】"))</f>
        <v>【75.29】</v>
      </c>
      <c r="CB6" s="35">
        <f>IF(CB7="",NA(),CB7)</f>
        <v>214.72</v>
      </c>
      <c r="CC6" s="35">
        <f t="shared" ref="CC6:CK6" si="9">IF(CC7="",NA(),CC7)</f>
        <v>228.72</v>
      </c>
      <c r="CD6" s="35">
        <f t="shared" si="9"/>
        <v>250.04</v>
      </c>
      <c r="CE6" s="35">
        <f t="shared" si="9"/>
        <v>200.75</v>
      </c>
      <c r="CF6" s="35">
        <f t="shared" si="9"/>
        <v>252.36</v>
      </c>
      <c r="CG6" s="35">
        <f t="shared" si="9"/>
        <v>234.96</v>
      </c>
      <c r="CH6" s="35">
        <f t="shared" si="9"/>
        <v>221.81</v>
      </c>
      <c r="CI6" s="35">
        <f t="shared" si="9"/>
        <v>230.02</v>
      </c>
      <c r="CJ6" s="35">
        <f t="shared" si="9"/>
        <v>228.47</v>
      </c>
      <c r="CK6" s="35">
        <f t="shared" si="9"/>
        <v>187.76</v>
      </c>
      <c r="CL6" s="34" t="str">
        <f>IF(CL7="","",IF(CL7="-","【-】","【"&amp;SUBSTITUTE(TEXT(CL7,"#,##0.00"),"-","△")&amp;"】"))</f>
        <v>【215.41】</v>
      </c>
      <c r="CM6" s="35">
        <f>IF(CM7="",NA(),CM7)</f>
        <v>43.45</v>
      </c>
      <c r="CN6" s="35">
        <f t="shared" ref="CN6:CV6" si="10">IF(CN7="",NA(),CN7)</f>
        <v>47.38</v>
      </c>
      <c r="CO6" s="35">
        <f t="shared" si="10"/>
        <v>49.17</v>
      </c>
      <c r="CP6" s="35">
        <f t="shared" si="10"/>
        <v>51.26</v>
      </c>
      <c r="CQ6" s="35">
        <f t="shared" si="10"/>
        <v>56.99</v>
      </c>
      <c r="CR6" s="35">
        <f t="shared" si="10"/>
        <v>42.9</v>
      </c>
      <c r="CS6" s="35">
        <f t="shared" si="10"/>
        <v>43.36</v>
      </c>
      <c r="CT6" s="35">
        <f t="shared" si="10"/>
        <v>42.56</v>
      </c>
      <c r="CU6" s="35">
        <f t="shared" si="10"/>
        <v>42.47</v>
      </c>
      <c r="CV6" s="35">
        <f t="shared" si="10"/>
        <v>45.87</v>
      </c>
      <c r="CW6" s="34" t="str">
        <f>IF(CW7="","",IF(CW7="-","【-】","【"&amp;SUBSTITUTE(TEXT(CW7,"#,##0.00"),"-","△")&amp;"】"))</f>
        <v>【42.90】</v>
      </c>
      <c r="CX6" s="35">
        <f>IF(CX7="",NA(),CX7)</f>
        <v>95.04</v>
      </c>
      <c r="CY6" s="35">
        <f t="shared" ref="CY6:DG6" si="11">IF(CY7="",NA(),CY7)</f>
        <v>92.8</v>
      </c>
      <c r="CZ6" s="35">
        <f t="shared" si="11"/>
        <v>93.55</v>
      </c>
      <c r="DA6" s="35">
        <f t="shared" si="11"/>
        <v>92.88</v>
      </c>
      <c r="DB6" s="35">
        <f t="shared" si="11"/>
        <v>92.87</v>
      </c>
      <c r="DC6" s="35">
        <f t="shared" si="11"/>
        <v>83.5</v>
      </c>
      <c r="DD6" s="35">
        <f t="shared" si="11"/>
        <v>83.06</v>
      </c>
      <c r="DE6" s="35">
        <f t="shared" si="11"/>
        <v>83.32</v>
      </c>
      <c r="DF6" s="35">
        <f t="shared" si="11"/>
        <v>83.75</v>
      </c>
      <c r="DG6" s="35">
        <f t="shared" si="11"/>
        <v>87.65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0.06</v>
      </c>
      <c r="EO6" s="34" t="str">
        <f>IF(EO7="","",IF(EO7="-","【-】","【"&amp;SUBSTITUTE(TEXT(EO7,"#,##0.00"),"-","△")&amp;"】"))</f>
        <v>【0.30】</v>
      </c>
    </row>
    <row r="7" spans="1:145" s="36" customFormat="1" x14ac:dyDescent="0.15">
      <c r="A7" s="28"/>
      <c r="B7" s="37">
        <v>2020</v>
      </c>
      <c r="C7" s="37">
        <v>313891</v>
      </c>
      <c r="D7" s="37">
        <v>47</v>
      </c>
      <c r="E7" s="37">
        <v>17</v>
      </c>
      <c r="F7" s="37">
        <v>4</v>
      </c>
      <c r="G7" s="37">
        <v>0</v>
      </c>
      <c r="H7" s="37" t="s">
        <v>97</v>
      </c>
      <c r="I7" s="37" t="s">
        <v>98</v>
      </c>
      <c r="J7" s="37" t="s">
        <v>99</v>
      </c>
      <c r="K7" s="37" t="s">
        <v>100</v>
      </c>
      <c r="L7" s="37" t="s">
        <v>101</v>
      </c>
      <c r="M7" s="37" t="s">
        <v>102</v>
      </c>
      <c r="N7" s="38" t="s">
        <v>103</v>
      </c>
      <c r="O7" s="38" t="s">
        <v>104</v>
      </c>
      <c r="P7" s="38">
        <v>30.08</v>
      </c>
      <c r="Q7" s="38">
        <v>100</v>
      </c>
      <c r="R7" s="38">
        <v>3850</v>
      </c>
      <c r="S7" s="38">
        <v>10601</v>
      </c>
      <c r="T7" s="38">
        <v>114.03</v>
      </c>
      <c r="U7" s="38">
        <v>92.97</v>
      </c>
      <c r="V7" s="38">
        <v>3182</v>
      </c>
      <c r="W7" s="38">
        <v>1.1100000000000001</v>
      </c>
      <c r="X7" s="38">
        <v>2866.67</v>
      </c>
      <c r="Y7" s="38">
        <v>81.349999999999994</v>
      </c>
      <c r="Z7" s="38">
        <v>80.819999999999993</v>
      </c>
      <c r="AA7" s="38">
        <v>83.17</v>
      </c>
      <c r="AB7" s="38">
        <v>85.29</v>
      </c>
      <c r="AC7" s="38">
        <v>80.64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528.05999999999995</v>
      </c>
      <c r="BG7" s="38">
        <v>1.02</v>
      </c>
      <c r="BH7" s="38">
        <v>93.52</v>
      </c>
      <c r="BI7" s="38">
        <v>0</v>
      </c>
      <c r="BJ7" s="38">
        <v>0</v>
      </c>
      <c r="BK7" s="38">
        <v>1298.9100000000001</v>
      </c>
      <c r="BL7" s="38">
        <v>1243.71</v>
      </c>
      <c r="BM7" s="38">
        <v>1194.1500000000001</v>
      </c>
      <c r="BN7" s="38">
        <v>1206.79</v>
      </c>
      <c r="BO7" s="38">
        <v>1268.6300000000001</v>
      </c>
      <c r="BP7" s="38">
        <v>1260.21</v>
      </c>
      <c r="BQ7" s="38">
        <v>82.08</v>
      </c>
      <c r="BR7" s="38">
        <v>77.290000000000006</v>
      </c>
      <c r="BS7" s="38">
        <v>70.819999999999993</v>
      </c>
      <c r="BT7" s="38">
        <v>84.98</v>
      </c>
      <c r="BU7" s="38">
        <v>61.54</v>
      </c>
      <c r="BV7" s="38">
        <v>69.87</v>
      </c>
      <c r="BW7" s="38">
        <v>74.3</v>
      </c>
      <c r="BX7" s="38">
        <v>72.260000000000005</v>
      </c>
      <c r="BY7" s="38">
        <v>71.84</v>
      </c>
      <c r="BZ7" s="38">
        <v>82.88</v>
      </c>
      <c r="CA7" s="38">
        <v>75.290000000000006</v>
      </c>
      <c r="CB7" s="38">
        <v>214.72</v>
      </c>
      <c r="CC7" s="38">
        <v>228.72</v>
      </c>
      <c r="CD7" s="38">
        <v>250.04</v>
      </c>
      <c r="CE7" s="38">
        <v>200.75</v>
      </c>
      <c r="CF7" s="38">
        <v>252.36</v>
      </c>
      <c r="CG7" s="38">
        <v>234.96</v>
      </c>
      <c r="CH7" s="38">
        <v>221.81</v>
      </c>
      <c r="CI7" s="38">
        <v>230.02</v>
      </c>
      <c r="CJ7" s="38">
        <v>228.47</v>
      </c>
      <c r="CK7" s="38">
        <v>187.76</v>
      </c>
      <c r="CL7" s="38">
        <v>215.41</v>
      </c>
      <c r="CM7" s="38">
        <v>43.45</v>
      </c>
      <c r="CN7" s="38">
        <v>47.38</v>
      </c>
      <c r="CO7" s="38">
        <v>49.17</v>
      </c>
      <c r="CP7" s="38">
        <v>51.26</v>
      </c>
      <c r="CQ7" s="38">
        <v>56.99</v>
      </c>
      <c r="CR7" s="38">
        <v>42.9</v>
      </c>
      <c r="CS7" s="38">
        <v>43.36</v>
      </c>
      <c r="CT7" s="38">
        <v>42.56</v>
      </c>
      <c r="CU7" s="38">
        <v>42.47</v>
      </c>
      <c r="CV7" s="38">
        <v>45.87</v>
      </c>
      <c r="CW7" s="38">
        <v>42.9</v>
      </c>
      <c r="CX7" s="38">
        <v>95.04</v>
      </c>
      <c r="CY7" s="38">
        <v>92.8</v>
      </c>
      <c r="CZ7" s="38">
        <v>93.55</v>
      </c>
      <c r="DA7" s="38">
        <v>92.88</v>
      </c>
      <c r="DB7" s="38">
        <v>92.87</v>
      </c>
      <c r="DC7" s="38">
        <v>83.5</v>
      </c>
      <c r="DD7" s="38">
        <v>83.06</v>
      </c>
      <c r="DE7" s="38">
        <v>83.32</v>
      </c>
      <c r="DF7" s="38">
        <v>83.75</v>
      </c>
      <c r="DG7" s="38">
        <v>87.65</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0.06</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吉村 隆</cp:lastModifiedBy>
  <cp:lastPrinted>2022-01-20T00:16:48Z</cp:lastPrinted>
  <dcterms:created xsi:type="dcterms:W3CDTF">2021-12-03T07:52:12Z</dcterms:created>
  <dcterms:modified xsi:type="dcterms:W3CDTF">2022-01-20T00:16:50Z</dcterms:modified>
  <cp:category/>
</cp:coreProperties>
</file>