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ile2\050町民生活\環境・自然エネ\●南部町大規模太陽光発電施設\08 地方公営企業法適用関係 経営戦略など\令和03年\20220106　経営比較分析表\【経営比較分析表】2020_313891_47_040\"/>
    </mc:Choice>
  </mc:AlternateContent>
  <xr:revisionPtr revIDLastSave="0" documentId="13_ncr:1_{FC39BC70-1B1F-498A-BCFE-5C403C6B9E32}" xr6:coauthVersionLast="45" xr6:coauthVersionMax="45" xr10:uidLastSave="{00000000-0000-0000-0000-000000000000}"/>
  <workbookProtection workbookAlgorithmName="SHA-512" workbookHashValue="WfJgd8Rye7tsf1XNV1+5M/xiRhfVdD3V/LUnpbRj7YJ1gWu4xrYL0gHcJJ75+kTBgrPcW3VsnMiL1gZVVhV1Fw==" workbookSaltValue="Q0rg9Quga4vawsz2qL1aaw==" workbookSpinCount="100000" lockStructure="1"/>
  <bookViews>
    <workbookView xWindow="3315" yWindow="270" windowWidth="16215" windowHeight="1035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N16" i="4" s="1"/>
  <c r="AT6" i="5"/>
  <c r="AS6" i="5"/>
  <c r="AR6" i="5"/>
  <c r="H16" i="4" s="1"/>
  <c r="AQ6" i="5"/>
  <c r="F16" i="4" s="1"/>
  <c r="AP6" i="5"/>
  <c r="AO6" i="5"/>
  <c r="AN6" i="5"/>
  <c r="J15" i="4" s="1"/>
  <c r="AM6" i="5"/>
  <c r="H15" i="4" s="1"/>
  <c r="AL6" i="5"/>
  <c r="AK6" i="5"/>
  <c r="AJ6" i="5"/>
  <c r="L14" i="4" s="1"/>
  <c r="AI6" i="5"/>
  <c r="J14" i="4" s="1"/>
  <c r="AH6" i="5"/>
  <c r="AG6" i="5"/>
  <c r="AF6" i="5"/>
  <c r="N13" i="4" s="1"/>
  <c r="AE6" i="5"/>
  <c r="L13" i="4" s="1"/>
  <c r="AD6" i="5"/>
  <c r="AC6" i="5"/>
  <c r="AB6" i="5"/>
  <c r="F13" i="4" s="1"/>
  <c r="AA6" i="5"/>
  <c r="N12" i="4" s="1"/>
  <c r="Z6" i="5"/>
  <c r="Y6" i="5"/>
  <c r="X6" i="5"/>
  <c r="H12" i="4" s="1"/>
  <c r="W6" i="5"/>
  <c r="F12" i="4" s="1"/>
  <c r="V6" i="5"/>
  <c r="U6" i="5"/>
  <c r="T6" i="5"/>
  <c r="S6" i="5"/>
  <c r="R6" i="5"/>
  <c r="Q6" i="5"/>
  <c r="P6" i="5"/>
  <c r="N5" i="4" s="1"/>
  <c r="O6" i="5"/>
  <c r="J5" i="4" s="1"/>
  <c r="N6" i="5"/>
  <c r="M6" i="5"/>
  <c r="GN8" i="5" s="1"/>
  <c r="L6" i="5"/>
  <c r="N3" i="4" s="1"/>
  <c r="K6" i="5"/>
  <c r="J3" i="4" s="1"/>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C123" i="4"/>
  <c r="L19" i="4"/>
  <c r="I19" i="4"/>
  <c r="L16" i="4"/>
  <c r="J16" i="4"/>
  <c r="N15" i="4"/>
  <c r="L15" i="4"/>
  <c r="F15" i="4"/>
  <c r="N14" i="4"/>
  <c r="H14" i="4"/>
  <c r="F14" i="4"/>
  <c r="J13" i="4"/>
  <c r="H13" i="4"/>
  <c r="L12" i="4"/>
  <c r="J12" i="4"/>
  <c r="F9" i="4"/>
  <c r="N7" i="4"/>
  <c r="B7" i="4"/>
  <c r="F5" i="4"/>
  <c r="B5" i="4"/>
  <c r="F3" i="4"/>
  <c r="B3"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N11" i="4"/>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<sst xmlns="http://schemas.openxmlformats.org/spreadsheetml/2006/main" count="994" uniqueCount="271">
  <si>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</si>
  <si>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</si>
  <si>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</si>
  <si>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</si>
  <si>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</si>
  <si>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</si>
  <si>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</si>
  <si>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</si>
  <si>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・基金への積み立て
南部町太陽光発電基金　35,553千円
目的：町内の再生可能エネルギーの活用、普及の推進及び発電所の維持管理に必要な経費等に充当する。
・繰出し金
一般会計繰出金　5,050千円
目的：南部町家庭用発電等導入促進事業への新エネルギー機器設置の普及促進のための費用に充当する。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</si>
  <si>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</si>
  <si>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</si>
  <si>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</si>
  <si>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</si>
  <si>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</si>
  <si>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</si>
  <si>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</si>
  <si>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</si>
  <si>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</si>
  <si>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</si>
  <si>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</si>
  <si>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</si>
  <si>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</si>
  <si>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</si>
  <si>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</si>
  <si>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</si>
  <si>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</si>
  <si>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</si>
  <si>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</si>
  <si>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</si>
  <si>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</si>
  <si>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</si>
  <si>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</si>
  <si>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</si>
  <si>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</si>
  <si>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</si>
  <si>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</si>
  <si>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</si>
  <si>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</si>
  <si>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</si>
  <si>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</si>
  <si>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</si>
  <si>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</si>
  <si>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</si>
  <si>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</si>
  <si>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</si>
  <si>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</si>
  <si>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</si>
  <si>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</si>
  <si>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</si>
  <si>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</si>
  <si>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</si>
  <si>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</si>
  <si>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</si>
  <si>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</si>
  <si>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</si>
  <si>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</si>
  <si>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</si>
  <si>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</si>
  <si>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</si>
  <si>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</si>
  <si>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</si>
  <si>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</si>
  <si>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</si>
  <si>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</si>
  <si>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</si>
  <si>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</si>
  <si>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</si>
  <si>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</si>
  <si>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</si>
  <si>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</si>
  <si>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</si>
  <si>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</si>
  <si>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</si>
  <si>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</si>
  <si>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</si>
  <si>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</si>
  <si>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</si>
  <si>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</si>
  <si>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</si>
  <si>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</si>
  <si>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</si>
  <si>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</si>
  <si>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</si>
  <si>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</si>
  <si>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</si>
  <si>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</si>
  <si>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</si>
  <si>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</si>
  <si>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</si>
  <si>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</si>
  <si>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</si>
  <si>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</si>
  <si>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</si>
  <si>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</si>
  <si>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</si>
  <si>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</si>
  <si>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</si>
  <si>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</si>
  <si>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</si>
  <si>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</si>
  <si>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</si>
  <si>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</si>
  <si>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</si>
  <si>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</si>
  <si>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</si>
  <si>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</si>
  <si>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</si>
  <si>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</si>
  <si>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</si>
  <si>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</si>
  <si>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</si>
  <si>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</si>
  <si>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</si>
  <si>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</si>
  <si>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</si>
  <si>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</si>
  <si>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</si>
  <si>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</si>
  <si>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</si>
  <si>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</si>
  <si>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</si>
  <si>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313891</t>
  </si>
  <si>
    <t>47</t>
  </si>
  <si>
    <t>04</t>
  </si>
  <si>
    <t>0</t>
  </si>
  <si>
    <t>000</t>
  </si>
  <si>
    <t>鳥取県　南部町</t>
  </si>
  <si>
    <t>法非適用</t>
  </si>
  <si>
    <t>電気事業</t>
  </si>
  <si>
    <t>非設置</t>
  </si>
  <si>
    <t>該当数値なし</t>
  </si>
  <si>
    <t>-</t>
  </si>
  <si>
    <t>令和１６年４月３０日　南部町大規模太陽光発電施設</t>
  </si>
  <si>
    <t>無</t>
  </si>
  <si>
    <t>中国電力(株)、オリックス(株)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</si>
  <si>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</si>
  <si>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</si>
  <si>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</si>
  <si>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</si>
  <si>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</si>
  <si>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</si>
  <si>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</si>
  <si>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</si>
  <si>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</si>
  <si>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</si>
  <si>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</si>
  <si>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</si>
  <si>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</si>
  <si>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</si>
  <si>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</si>
  <si>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</si>
  <si>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</si>
  <si>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</si>
  <si>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</si>
  <si>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</si>
  <si>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</si>
  <si>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</si>
  <si>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</si>
  <si>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</si>
  <si>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</si>
  <si>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</si>
  <si>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</si>
  <si>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</si>
  <si>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</si>
  <si>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</si>
  <si>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</si>
  <si>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</si>
  <si>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</si>
  <si>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</si>
  <si>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</si>
  <si>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</si>
  <si>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</si>
  <si>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</si>
  <si>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</si>
  <si>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</si>
  <si>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</si>
  <si>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</si>
  <si>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</si>
  <si>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</si>
  <si>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</si>
  <si>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</si>
  <si>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</si>
  <si>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</si>
  <si>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</si>
  <si>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</si>
  <si>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</si>
  <si>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</si>
  <si>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</si>
  <si>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</si>
  <si>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</si>
  <si>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</si>
  <si>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</si>
  <si>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</si>
  <si>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</si>
  <si>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</si>
  <si>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</si>
  <si>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</si>
  <si>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</si>
  <si>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</si>
  <si>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</si>
  <si>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</si>
  <si>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</si>
  <si>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</si>
  <si>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</si>
  <si>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</si>
  <si>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</si>
  <si>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</si>
  <si>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</si>
  <si>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</si>
  <si>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</si>
  <si>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</si>
  <si>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</si>
  <si>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</si>
  <si>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</si>
  <si>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</si>
  <si>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</si>
  <si>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</si>
  <si>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</si>
  <si>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</si>
  <si>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</si>
  <si>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</si>
  <si>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</si>
  <si>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</si>
  <si>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</si>
  <si>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</si>
  <si>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</si>
  <si>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</si>
  <si>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</si>
  <si>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</si>
  <si>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</si>
  <si>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</si>
  <si>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</si>
  <si>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</si>
  <si>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</si>
  <si>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</si>
  <si>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</si>
  <si>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</si>
  <si>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</si>
  <si>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</si>
  <si>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</si>
  <si>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</si>
  <si>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</si>
  <si>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</si>
  <si>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</si>
  <si>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</si>
  <si>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</si>
  <si>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</si>
  <si>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</si>
  <si>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</si>
  <si>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</si>
  <si>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</si>
  <si>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</si>
  <si>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</si>
  <si>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</si>
  <si>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</si>
  <si>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</si>
  <si>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</si>
  <si>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</si>
  <si>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</si>
  <si>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</si>
  <si>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</si>
  <si>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</si>
  <si>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</si>
  <si>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</si>
  <si>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</si>
  <si>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</si>
  <si>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</si>
  <si>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</si>
  <si>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今年度の値も全国平均と比較しても安定して推移している。
今後は更新を見据えた設備の管理計画を進める。
①設備利用率
 資源エネルギー庁のH27のワーキンググループの報告で設定されている太陽光設備の設備利用率の水準では14%が平均値となっている。一方、当施設では12％以上を確保している。そのうえで、事業開始から７年経過したわけだが、経年劣化もまだ見られず、安定した発電量を保っている。他収益等も見ても十分な発電量であり、特に施設の改善改修は考えていない。
②修繕費比率
　小さな修繕は存在しているが、幸いにも未だ大きな施設の修繕等は無い。
　今後の経年劣化していくことについては、慎重に推移を見守りたい。
③企業債残高対料金収入比率
　町民債の償還も終わり、収支的に安定し、順調に償還出来ている。
⑤ＦＩＴ収入割合
　当該施設は、実質にはＦＩＴ適用１００％の施設である。
　現在は2社に売電を行っているが、令和３年度より中国電力1社になる。
結果として一社に集中することによるリスクはあるが、他に代替えも無いために、やむを得ない。但し、ＦＩＴ終了時の方針については継続して検討していく。
</t>
    <phoneticPr fontId="5"/>
  </si>
  <si>
    <t xml:space="preserve">
 令和２年度については、大きな変化は無く安定した経営が出来ていた。
　事業開始から７年が過ぎ、本格的に施設の更新などについて検討が必要になるので、老朽化等対策について十分な調査と、計画の検討を行う。</t>
    <phoneticPr fontId="5"/>
  </si>
  <si>
    <t xml:space="preserve">  発電量においては、さほど大きな変動は発生していない。
　一昨年度のような大きな繰出しが無かった為に、昨年と同程度の値が示されている。
　H28年度よりの消費税の支払いが始まり収益は、やや下がっているものの、安定した収益が計上されている。町民債の償還も終了したため、予定されている次の大きな出費は設備の更新である。
　事業の開始から７年目を迎え、設備の老朽化を考えなければならない、設備について大規模な検査、更新が今後の課題となっている。
①収益的収支比率について
　全国の施設の平均値141.8％に対して、当施設は176.3％の値である。本年度も昨年並みではあるが充分に平均以上の収支比率である。ここ近年は若干の減少傾向にも思えるが、これはH28から始まった消費税の支払いなどの結果である。町民債への償還も終了している為に収支比率は今後同程度が続いていくことを見込んでいる。
　更新以外には大きな出費は無くなっている為に、今後は環境問題に関わる事業へ、積極的かつ計画的な繰出しを行う予定である。
②営業収支比率について
　消費税の支払いにより若干減少しているが、十分収益を上げている。
　今後の設備の更新程度により、若干だが収支が減少することを想定している。
④供給原価について
今年度も全国平均並みには、安定した供給原価で売電できている。
⑤EBITDAについて
　太陽光発電事業は、設備を整え収益を得るシンプルな構造である。
　設備の経年劣化により微小に減少していく以外、今後も大きな出費が無ければ
安定した直線が続いていくことを見込んでいる。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</si>
</sst>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529.1</c:v>
                </c:pt>
                <c:pt idx="1">
                  <c:v>183.1</c:v>
                </c:pt>
                <c:pt idx="2">
                  <c:v>40</c:v>
                </c:pt>
                <c:pt idx="3">
                  <c:v>179.9</c:v>
                </c:pt>
                <c:pt idx="4">
                  <c:v>176.3</c:v>
                </c:pt>
              </c:numCache>
            </c:numRef>
          </c:val>
          <c:extLst>
            <c:ext xmlns:c16="http://schemas.microsoft.com/office/drawing/2014/chart" uri="{C3380CC4-5D6E-409C-BE32-E72D297353CC}">
              <c16:uniqueId val="{00000000-BA43-4E1B-98FC-18ED05C5898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BA43-4E1B-98FC-18ED05C5898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A43-4E1B-98FC-18ED05C5898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56.2</c:v>
                </c:pt>
                <c:pt idx="1">
                  <c:v>49.9</c:v>
                </c:pt>
                <c:pt idx="2">
                  <c:v>58.3</c:v>
                </c:pt>
                <c:pt idx="3">
                  <c:v>65.3</c:v>
                </c:pt>
                <c:pt idx="4">
                  <c:v>72</c:v>
                </c:pt>
              </c:numCache>
            </c:numRef>
          </c:val>
          <c:extLst>
            <c:ext xmlns:c16="http://schemas.microsoft.com/office/drawing/2014/chart" uri="{C3380CC4-5D6E-409C-BE32-E72D297353CC}">
              <c16:uniqueId val="{00000000-DF41-405B-A327-7FA924D114E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F41-405B-A327-7FA924D114E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6-4632-BA8C-EF149C70B83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6-4632-BA8C-EF149C70B83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77-4D25-BDD6-0DBAFB238D1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77-4D25-BDD6-0DBAFB238D1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36-4AB0-810E-460B4F3A52D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36-4AB0-810E-460B4F3A52D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B-4EFE-B86E-7BB4996D2863}"/>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B-4EFE-B86E-7BB4996D2863}"/>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52-4A87-8D12-F12C4424E47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52-4A87-8D12-F12C4424E47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FD-4580-8ACF-CD74A404C041}"/>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D-4580-8ACF-CD74A404C041}"/>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0-4AF9-B3D7-9CE966DB8CA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0-4AF9-B3D7-9CE966DB8CA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94-41CD-B83E-E2FE5C865CC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94-41CD-B83E-E2FE5C865CC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4-44F8-B8BE-89903C52F11D}"/>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4-44F8-B8BE-89903C52F11D}"/>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839.8</c:v>
                </c:pt>
                <c:pt idx="1">
                  <c:v>686.9</c:v>
                </c:pt>
                <c:pt idx="2">
                  <c:v>655.9</c:v>
                </c:pt>
                <c:pt idx="3">
                  <c:v>779</c:v>
                </c:pt>
                <c:pt idx="4">
                  <c:v>760.4</c:v>
                </c:pt>
              </c:numCache>
            </c:numRef>
          </c:val>
          <c:extLst>
            <c:ext xmlns:c16="http://schemas.microsoft.com/office/drawing/2014/chart" uri="{C3380CC4-5D6E-409C-BE32-E72D297353CC}">
              <c16:uniqueId val="{00000000-59D6-4921-ACFE-F86AD24E6C6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9D6-4921-ACFE-F86AD24E6C6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9D6-4921-ACFE-F86AD24E6C6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6-4FA7-8B83-E364F3DB0AB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6-4FA7-8B83-E364F3DB0AB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6-4850-9499-0B459EE23F68}"/>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6-4850-9499-0B459EE23F68}"/>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76-4C2C-9CD6-B9E8B1654E12}"/>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6-4C2C-9CD6-B9E8B1654E12}"/>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92-478D-A554-CE667787127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92-478D-A554-CE667787127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E1-42A4-B4A9-7A42D350C3B3}"/>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1-42A4-B4A9-7A42D350C3B3}"/>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0-40A8-B86F-55CE30E5C363}"/>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0-40A8-B86F-55CE30E5C363}"/>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12.7</c:v>
                </c:pt>
                <c:pt idx="1">
                  <c:v>14.6</c:v>
                </c:pt>
                <c:pt idx="2">
                  <c:v>12.8</c:v>
                </c:pt>
                <c:pt idx="3">
                  <c:v>12.8</c:v>
                </c:pt>
                <c:pt idx="4">
                  <c:v>13.7</c:v>
                </c:pt>
              </c:numCache>
            </c:numRef>
          </c:val>
          <c:extLst>
            <c:ext xmlns:c16="http://schemas.microsoft.com/office/drawing/2014/chart" uri="{C3380CC4-5D6E-409C-BE32-E72D297353CC}">
              <c16:uniqueId val="{00000000-FF25-4363-B254-FC0F7F8B9F5B}"/>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FF25-4363-B254-FC0F7F8B9F5B}"/>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1.3</c:v>
                </c:pt>
                <c:pt idx="1">
                  <c:v>0</c:v>
                </c:pt>
                <c:pt idx="2">
                  <c:v>0</c:v>
                </c:pt>
                <c:pt idx="3">
                  <c:v>0</c:v>
                </c:pt>
                <c:pt idx="4">
                  <c:v>0</c:v>
                </c:pt>
              </c:numCache>
            </c:numRef>
          </c:val>
          <c:extLst>
            <c:ext xmlns:c16="http://schemas.microsoft.com/office/drawing/2014/chart" uri="{C3380CC4-5D6E-409C-BE32-E72D297353CC}">
              <c16:uniqueId val="{00000000-EF50-475A-9470-F7844ACD81C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EF50-475A-9470-F7844ACD81C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685.5</c:v>
                </c:pt>
                <c:pt idx="1">
                  <c:v>560.79999999999995</c:v>
                </c:pt>
                <c:pt idx="2">
                  <c:v>468.6</c:v>
                </c:pt>
                <c:pt idx="3">
                  <c:v>427.6</c:v>
                </c:pt>
                <c:pt idx="4">
                  <c:v>361.3</c:v>
                </c:pt>
              </c:numCache>
            </c:numRef>
          </c:val>
          <c:extLst>
            <c:ext xmlns:c16="http://schemas.microsoft.com/office/drawing/2014/chart" uri="{C3380CC4-5D6E-409C-BE32-E72D297353CC}">
              <c16:uniqueId val="{00000000-2A2A-4A55-AAC5-F8F0AF4FC96E}"/>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2A2A-4A55-AAC5-F8F0AF4FC96E}"/>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8-4F61-8876-30DF35CBC02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8-4F61-8876-30DF35CBC02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4-48EA-82BE-18811972BAE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4-48EA-82BE-18811972BAE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C04-48EA-82BE-18811972BAE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56.2</c:v>
                </c:pt>
                <c:pt idx="1">
                  <c:v>49.9</c:v>
                </c:pt>
                <c:pt idx="2">
                  <c:v>58.3</c:v>
                </c:pt>
                <c:pt idx="3">
                  <c:v>65.3</c:v>
                </c:pt>
                <c:pt idx="4">
                  <c:v>72</c:v>
                </c:pt>
              </c:numCache>
            </c:numRef>
          </c:val>
          <c:extLst>
            <c:ext xmlns:c16="http://schemas.microsoft.com/office/drawing/2014/chart" uri="{C3380CC4-5D6E-409C-BE32-E72D297353CC}">
              <c16:uniqueId val="{00000000-2C99-45CE-8437-9D0F824FF28D}"/>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2C99-45CE-8437-9D0F824FF28D}"/>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8233.4</c:v>
                </c:pt>
                <c:pt idx="1">
                  <c:v>23636.2</c:v>
                </c:pt>
                <c:pt idx="2">
                  <c:v>109057.1</c:v>
                </c:pt>
                <c:pt idx="3">
                  <c:v>24338.5</c:v>
                </c:pt>
                <c:pt idx="4">
                  <c:v>25097.8</c:v>
                </c:pt>
              </c:numCache>
            </c:numRef>
          </c:val>
          <c:extLst>
            <c:ext xmlns:c16="http://schemas.microsoft.com/office/drawing/2014/chart" uri="{C3380CC4-5D6E-409C-BE32-E72D297353CC}">
              <c16:uniqueId val="{00000000-34FE-4148-BBBE-66D735C89B0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34FE-4148-BBBE-66D735C89B0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62278</c:v>
                </c:pt>
                <c:pt idx="1">
                  <c:v>68784</c:v>
                </c:pt>
                <c:pt idx="2">
                  <c:v>20614</c:v>
                </c:pt>
                <c:pt idx="3">
                  <c:v>62429</c:v>
                </c:pt>
                <c:pt idx="4">
                  <c:v>64099</c:v>
                </c:pt>
              </c:numCache>
            </c:numRef>
          </c:val>
          <c:extLst>
            <c:ext xmlns:c16="http://schemas.microsoft.com/office/drawing/2014/chart" uri="{C3380CC4-5D6E-409C-BE32-E72D297353CC}">
              <c16:uniqueId val="{00000000-5816-41FD-9423-58DACCC74EC0}"/>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5816-41FD-9423-58DACCC74EC0}"/>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12.7</c:v>
                </c:pt>
                <c:pt idx="1">
                  <c:v>14.6</c:v>
                </c:pt>
                <c:pt idx="2">
                  <c:v>12.8</c:v>
                </c:pt>
                <c:pt idx="3">
                  <c:v>12.8</c:v>
                </c:pt>
                <c:pt idx="4">
                  <c:v>13.7</c:v>
                </c:pt>
              </c:numCache>
            </c:numRef>
          </c:val>
          <c:extLst>
            <c:ext xmlns:c16="http://schemas.microsoft.com/office/drawing/2014/chart" uri="{C3380CC4-5D6E-409C-BE32-E72D297353CC}">
              <c16:uniqueId val="{00000000-C4BC-48CD-92EB-F5E79C1B1B74}"/>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C4BC-48CD-92EB-F5E79C1B1B74}"/>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1.3</c:v>
                </c:pt>
                <c:pt idx="1">
                  <c:v>0</c:v>
                </c:pt>
                <c:pt idx="2">
                  <c:v>0</c:v>
                </c:pt>
                <c:pt idx="3">
                  <c:v>0</c:v>
                </c:pt>
                <c:pt idx="4">
                  <c:v>0</c:v>
                </c:pt>
              </c:numCache>
            </c:numRef>
          </c:val>
          <c:extLst>
            <c:ext xmlns:c16="http://schemas.microsoft.com/office/drawing/2014/chart" uri="{C3380CC4-5D6E-409C-BE32-E72D297353CC}">
              <c16:uniqueId val="{00000000-9422-449A-89C9-20204DBE2491}"/>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9422-449A-89C9-20204DBE2491}"/>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685.5</c:v>
                </c:pt>
                <c:pt idx="1">
                  <c:v>560.79999999999995</c:v>
                </c:pt>
                <c:pt idx="2">
                  <c:v>468.6</c:v>
                </c:pt>
                <c:pt idx="3">
                  <c:v>427.6</c:v>
                </c:pt>
                <c:pt idx="4">
                  <c:v>361.3</c:v>
                </c:pt>
              </c:numCache>
            </c:numRef>
          </c:val>
          <c:extLst>
            <c:ext xmlns:c16="http://schemas.microsoft.com/office/drawing/2014/chart" uri="{C3380CC4-5D6E-409C-BE32-E72D297353CC}">
              <c16:uniqueId val="{00000000-18D7-4BC3-B07E-4447FAA872A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18D7-4BC3-B07E-4447FAA872A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6-4E41-8737-D07DA2380C3F}"/>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6-4E41-8737-D07DA2380C3F}"/>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P1" zoomScale="40" zoomScaleNormal="4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南部町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270</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132</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1667</v>
      </c>
      <c r="G15" s="143"/>
      <c r="H15" s="143">
        <f>データ!AM6</f>
        <v>1924</v>
      </c>
      <c r="I15" s="143"/>
      <c r="J15" s="143">
        <f>データ!AN6</f>
        <v>1682</v>
      </c>
      <c r="K15" s="143"/>
      <c r="L15" s="143">
        <f>データ!AO6</f>
        <v>1684</v>
      </c>
      <c r="M15" s="143"/>
      <c r="N15" s="144">
        <f>データ!AP6</f>
        <v>1799</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1667</v>
      </c>
      <c r="G16" s="146"/>
      <c r="H16" s="146">
        <f>データ!AR6</f>
        <v>1924</v>
      </c>
      <c r="I16" s="146"/>
      <c r="J16" s="146">
        <f>データ!AS6</f>
        <v>1682</v>
      </c>
      <c r="K16" s="146"/>
      <c r="L16" s="146">
        <f>データ!AT6</f>
        <v>1684</v>
      </c>
      <c r="M16" s="146"/>
      <c r="N16" s="138">
        <f>データ!AU6</f>
        <v>1799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22273</v>
      </c>
      <c r="G19" s="136"/>
      <c r="H19" s="136"/>
      <c r="I19" s="136">
        <f>データ!AW6</f>
        <v>57299</v>
      </c>
      <c r="J19" s="136"/>
      <c r="K19" s="136"/>
      <c r="L19" s="136">
        <f>データ!AX6</f>
        <v>79572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268</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269</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（最大出力合計1,500kW）</v>
      </c>
      <c r="D123" s="5" t="str">
        <f>データ!EX9</f>
        <v>（最大出力合計-kW）</v>
      </c>
      <c r="E123" s="5" t="str">
        <f>データ!GW9</f>
        <v>（最大出力合計-kW）</v>
      </c>
      <c r="F123" s="5" t="str">
        <f>データ!IV9</f>
        <v>（最大出力合計-kW）</v>
      </c>
      <c r="G123" s="5" t="str">
        <f>データ!KU9</f>
        <v>（最大出力合計1,500kW）</v>
      </c>
    </row>
  </sheetData>
  <sheetProtection algorithmName="SHA-512" hashValue="l/FvG1+FmlG5jupqKmkb8VZipnpOBOym16Gd39PWvo1d+VGLnEAjKKqAKPwK5PalbAynxvYF2qTuHiR3WtHyZg==" saltValue="CS7vyrlHw7t/jHc+Ci+WR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67.5" x14ac:dyDescent="0.15">
      <c r="A6" s="49" t="s">
        <v>119</v>
      </c>
      <c r="B6" s="67" t="str">
        <f>B7</f>
        <v>2020</v>
      </c>
      <c r="C6" s="67" t="str">
        <f t="shared" ref="C6:AX6" si="6">C7</f>
        <v>313891</v>
      </c>
      <c r="D6" s="67" t="str">
        <f t="shared" si="6"/>
        <v>47</v>
      </c>
      <c r="E6" s="67" t="str">
        <f t="shared" si="6"/>
        <v>04</v>
      </c>
      <c r="F6" s="67" t="str">
        <f t="shared" si="6"/>
        <v>0</v>
      </c>
      <c r="G6" s="67" t="str">
        <f t="shared" si="6"/>
        <v>000</v>
      </c>
      <c r="H6" s="67" t="str">
        <f t="shared" si="6"/>
        <v>鳥取県　南部町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令和１６年４月３０日　南部町大規模太陽光発電施設</v>
      </c>
      <c r="S6" s="71" t="str">
        <f t="shared" si="6"/>
        <v>令和１６年４月３０日　南部町大規模太陽光発電施設</v>
      </c>
      <c r="T6" s="67" t="str">
        <f t="shared" si="6"/>
        <v>無</v>
      </c>
      <c r="U6" s="71" t="str">
        <f t="shared" si="6"/>
        <v>中国電力(株)、オリックス(株)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1667</v>
      </c>
      <c r="AM6" s="69">
        <f t="shared" si="6"/>
        <v>1924</v>
      </c>
      <c r="AN6" s="69">
        <f t="shared" si="6"/>
        <v>1682</v>
      </c>
      <c r="AO6" s="69">
        <f t="shared" si="6"/>
        <v>1684</v>
      </c>
      <c r="AP6" s="69">
        <f t="shared" si="6"/>
        <v>1799</v>
      </c>
      <c r="AQ6" s="69">
        <f t="shared" si="6"/>
        <v>1667</v>
      </c>
      <c r="AR6" s="69">
        <f t="shared" si="6"/>
        <v>1924</v>
      </c>
      <c r="AS6" s="69">
        <f t="shared" si="6"/>
        <v>1682</v>
      </c>
      <c r="AT6" s="69">
        <f t="shared" si="6"/>
        <v>1684</v>
      </c>
      <c r="AU6" s="69">
        <f t="shared" si="6"/>
        <v>1799</v>
      </c>
      <c r="AV6" s="69">
        <f t="shared" si="6"/>
        <v>22273</v>
      </c>
      <c r="AW6" s="69">
        <f t="shared" si="6"/>
        <v>57299</v>
      </c>
      <c r="AX6" s="69">
        <f t="shared" si="6"/>
        <v>79572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1</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1667</v>
      </c>
      <c r="AM7" s="80">
        <v>1924</v>
      </c>
      <c r="AN7" s="80">
        <v>1682</v>
      </c>
      <c r="AO7" s="80">
        <v>1684</v>
      </c>
      <c r="AP7" s="80">
        <v>1799</v>
      </c>
      <c r="AQ7" s="80">
        <v>1667</v>
      </c>
      <c r="AR7" s="80">
        <v>1924</v>
      </c>
      <c r="AS7" s="80">
        <v>1682</v>
      </c>
      <c r="AT7" s="80">
        <v>1684</v>
      </c>
      <c r="AU7" s="80">
        <v>1799</v>
      </c>
      <c r="AV7" s="80">
        <v>22273</v>
      </c>
      <c r="AW7" s="80">
        <v>57299</v>
      </c>
      <c r="AX7" s="80">
        <v>79572</v>
      </c>
      <c r="AY7" s="83">
        <v>529.1</v>
      </c>
      <c r="AZ7" s="83">
        <v>183.1</v>
      </c>
      <c r="BA7" s="83">
        <v>40</v>
      </c>
      <c r="BB7" s="83">
        <v>179.9</v>
      </c>
      <c r="BC7" s="83">
        <v>176.3</v>
      </c>
      <c r="BD7" s="83">
        <v>88.8</v>
      </c>
      <c r="BE7" s="83">
        <v>121.3</v>
      </c>
      <c r="BF7" s="83">
        <v>123.2</v>
      </c>
      <c r="BG7" s="83">
        <v>134.69999999999999</v>
      </c>
      <c r="BH7" s="83">
        <v>141.80000000000001</v>
      </c>
      <c r="BI7" s="83">
        <v>100</v>
      </c>
      <c r="BJ7" s="83">
        <v>839.8</v>
      </c>
      <c r="BK7" s="83">
        <v>686.9</v>
      </c>
      <c r="BL7" s="83">
        <v>655.9</v>
      </c>
      <c r="BM7" s="83">
        <v>779</v>
      </c>
      <c r="BN7" s="83">
        <v>760.4</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8233.4</v>
      </c>
      <c r="CG7" s="83">
        <v>23636.2</v>
      </c>
      <c r="CH7" s="83">
        <v>109057.1</v>
      </c>
      <c r="CI7" s="83">
        <v>24338.5</v>
      </c>
      <c r="CJ7" s="83">
        <v>25097.8</v>
      </c>
      <c r="CK7" s="83">
        <v>22847.9</v>
      </c>
      <c r="CL7" s="83">
        <v>19199</v>
      </c>
      <c r="CM7" s="83">
        <v>19863.5</v>
      </c>
      <c r="CN7" s="83">
        <v>19066.3</v>
      </c>
      <c r="CO7" s="83">
        <v>18998.7</v>
      </c>
      <c r="CP7" s="80">
        <v>62278</v>
      </c>
      <c r="CQ7" s="80">
        <v>68784</v>
      </c>
      <c r="CR7" s="80">
        <v>20614</v>
      </c>
      <c r="CS7" s="80">
        <v>62429</v>
      </c>
      <c r="CT7" s="80">
        <v>64099</v>
      </c>
      <c r="CU7" s="80">
        <v>2390</v>
      </c>
      <c r="CV7" s="80">
        <v>32739</v>
      </c>
      <c r="CW7" s="80">
        <v>34140</v>
      </c>
      <c r="CX7" s="80">
        <v>33434</v>
      </c>
      <c r="CY7" s="80">
        <v>36820</v>
      </c>
      <c r="CZ7" s="80">
        <v>1500</v>
      </c>
      <c r="DA7" s="83">
        <v>12.7</v>
      </c>
      <c r="DB7" s="83">
        <v>14.6</v>
      </c>
      <c r="DC7" s="83">
        <v>12.8</v>
      </c>
      <c r="DD7" s="83">
        <v>12.8</v>
      </c>
      <c r="DE7" s="83">
        <v>13.7</v>
      </c>
      <c r="DF7" s="83">
        <v>36.4</v>
      </c>
      <c r="DG7" s="83">
        <v>31.6</v>
      </c>
      <c r="DH7" s="83">
        <v>31.6</v>
      </c>
      <c r="DI7" s="83">
        <v>30.1</v>
      </c>
      <c r="DJ7" s="83">
        <v>30.3</v>
      </c>
      <c r="DK7" s="83">
        <v>1.3</v>
      </c>
      <c r="DL7" s="83">
        <v>0</v>
      </c>
      <c r="DM7" s="83">
        <v>0</v>
      </c>
      <c r="DN7" s="83">
        <v>0</v>
      </c>
      <c r="DO7" s="83">
        <v>0</v>
      </c>
      <c r="DP7" s="83">
        <v>8.3000000000000007</v>
      </c>
      <c r="DQ7" s="83">
        <v>7.1</v>
      </c>
      <c r="DR7" s="83">
        <v>7.3</v>
      </c>
      <c r="DS7" s="83">
        <v>5.3</v>
      </c>
      <c r="DT7" s="83">
        <v>6.4</v>
      </c>
      <c r="DU7" s="83">
        <v>685.5</v>
      </c>
      <c r="DV7" s="83">
        <v>560.79999999999995</v>
      </c>
      <c r="DW7" s="83">
        <v>468.6</v>
      </c>
      <c r="DX7" s="83">
        <v>427.6</v>
      </c>
      <c r="DY7" s="83">
        <v>361.3</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56.2</v>
      </c>
      <c r="EP7" s="83">
        <v>49.9</v>
      </c>
      <c r="EQ7" s="83">
        <v>58.3</v>
      </c>
      <c r="ER7" s="83">
        <v>65.3</v>
      </c>
      <c r="ES7" s="83">
        <v>72</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v>1500</v>
      </c>
      <c r="KW7" s="83">
        <v>12.7</v>
      </c>
      <c r="KX7" s="83">
        <v>14.6</v>
      </c>
      <c r="KY7" s="83">
        <v>12.8</v>
      </c>
      <c r="KZ7" s="83">
        <v>12.8</v>
      </c>
      <c r="LA7" s="83">
        <v>13.7</v>
      </c>
      <c r="LB7" s="83">
        <v>14.5</v>
      </c>
      <c r="LC7" s="83">
        <v>14.9</v>
      </c>
      <c r="LD7" s="83">
        <v>15.3</v>
      </c>
      <c r="LE7" s="83">
        <v>14.9</v>
      </c>
      <c r="LF7" s="83">
        <v>14.9</v>
      </c>
      <c r="LG7" s="83">
        <v>1.3</v>
      </c>
      <c r="LH7" s="83">
        <v>0</v>
      </c>
      <c r="LI7" s="83">
        <v>0</v>
      </c>
      <c r="LJ7" s="83">
        <v>0</v>
      </c>
      <c r="LK7" s="83">
        <v>0</v>
      </c>
      <c r="LL7" s="83">
        <v>0.3</v>
      </c>
      <c r="LM7" s="83">
        <v>0.3</v>
      </c>
      <c r="LN7" s="83">
        <v>0.7</v>
      </c>
      <c r="LO7" s="83">
        <v>0.4</v>
      </c>
      <c r="LP7" s="83">
        <v>1.8</v>
      </c>
      <c r="LQ7" s="83">
        <v>685.5</v>
      </c>
      <c r="LR7" s="83">
        <v>560.79999999999995</v>
      </c>
      <c r="LS7" s="83">
        <v>468.6</v>
      </c>
      <c r="LT7" s="83">
        <v>427.6</v>
      </c>
      <c r="LU7" s="83">
        <v>361.3</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v>56.2</v>
      </c>
      <c r="ML7" s="83">
        <v>49.9</v>
      </c>
      <c r="MM7" s="83">
        <v>58.3</v>
      </c>
      <c r="MN7" s="83">
        <v>65.3</v>
      </c>
      <c r="MO7" s="83">
        <v>72</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（最大出力合計1,500kW）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（最大出力合計1,500kW）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529.1</v>
      </c>
      <c r="AZ11" s="95">
        <f>AZ7</f>
        <v>183.1</v>
      </c>
      <c r="BA11" s="95">
        <f>BA7</f>
        <v>40</v>
      </c>
      <c r="BB11" s="95">
        <f>BB7</f>
        <v>179.9</v>
      </c>
      <c r="BC11" s="95">
        <f>BC7</f>
        <v>176.3</v>
      </c>
      <c r="BD11" s="84"/>
      <c r="BE11" s="84"/>
      <c r="BF11" s="84"/>
      <c r="BG11" s="84"/>
      <c r="BH11" s="84"/>
      <c r="BI11" s="94" t="s">
        <v>144</v>
      </c>
      <c r="BJ11" s="95">
        <f>BJ7</f>
        <v>839.8</v>
      </c>
      <c r="BK11" s="95">
        <f>BK7</f>
        <v>686.9</v>
      </c>
      <c r="BL11" s="95">
        <f>BL7</f>
        <v>655.9</v>
      </c>
      <c r="BM11" s="95">
        <f>BM7</f>
        <v>779</v>
      </c>
      <c r="BN11" s="95">
        <f>BN7</f>
        <v>760.4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8233.4</v>
      </c>
      <c r="CG11" s="95">
        <f>CG7</f>
        <v>23636.2</v>
      </c>
      <c r="CH11" s="95">
        <f>CH7</f>
        <v>109057.1</v>
      </c>
      <c r="CI11" s="95">
        <f>CI7</f>
        <v>24338.5</v>
      </c>
      <c r="CJ11" s="95">
        <f>CJ7</f>
        <v>25097.8</v>
      </c>
      <c r="CK11" s="84"/>
      <c r="CL11" s="84"/>
      <c r="CM11" s="84"/>
      <c r="CN11" s="84"/>
      <c r="CO11" s="94" t="s">
        <v>144</v>
      </c>
      <c r="CP11" s="96">
        <f>CP7</f>
        <v>62278</v>
      </c>
      <c r="CQ11" s="96">
        <f>CQ7</f>
        <v>68784</v>
      </c>
      <c r="CR11" s="96">
        <f>CR7</f>
        <v>20614</v>
      </c>
      <c r="CS11" s="96">
        <f>CS7</f>
        <v>62429</v>
      </c>
      <c r="CT11" s="96">
        <f>CT7</f>
        <v>64099</v>
      </c>
      <c r="CU11" s="84"/>
      <c r="CV11" s="84"/>
      <c r="CW11" s="84"/>
      <c r="CX11" s="84"/>
      <c r="CY11" s="84"/>
      <c r="CZ11" s="94" t="s">
        <v>144</v>
      </c>
      <c r="DA11" s="95">
        <f>DA7</f>
        <v>12.7</v>
      </c>
      <c r="DB11" s="95">
        <f>DB7</f>
        <v>14.6</v>
      </c>
      <c r="DC11" s="95">
        <f>DC7</f>
        <v>12.8</v>
      </c>
      <c r="DD11" s="95">
        <f>DD7</f>
        <v>12.8</v>
      </c>
      <c r="DE11" s="95">
        <f>DE7</f>
        <v>13.7</v>
      </c>
      <c r="DF11" s="84"/>
      <c r="DG11" s="84"/>
      <c r="DH11" s="84"/>
      <c r="DI11" s="84"/>
      <c r="DJ11" s="94" t="s">
        <v>144</v>
      </c>
      <c r="DK11" s="95">
        <f>DK7</f>
        <v>1.3</v>
      </c>
      <c r="DL11" s="95">
        <f>DL7</f>
        <v>0</v>
      </c>
      <c r="DM11" s="95">
        <f>DM7</f>
        <v>0</v>
      </c>
      <c r="DN11" s="95">
        <f>DN7</f>
        <v>0</v>
      </c>
      <c r="DO11" s="95">
        <f>DO7</f>
        <v>0</v>
      </c>
      <c r="DP11" s="84"/>
      <c r="DQ11" s="84"/>
      <c r="DR11" s="84"/>
      <c r="DS11" s="84"/>
      <c r="DT11" s="94" t="s">
        <v>144</v>
      </c>
      <c r="DU11" s="95">
        <f>DU7</f>
        <v>685.5</v>
      </c>
      <c r="DV11" s="95">
        <f>DV7</f>
        <v>560.79999999999995</v>
      </c>
      <c r="DW11" s="95">
        <f>DW7</f>
        <v>468.6</v>
      </c>
      <c r="DX11" s="95">
        <f>DX7</f>
        <v>427.6</v>
      </c>
      <c r="DY11" s="95">
        <f>DY7</f>
        <v>361.3</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56.2</v>
      </c>
      <c r="EP11" s="95">
        <f>EP7</f>
        <v>49.9</v>
      </c>
      <c r="EQ11" s="95">
        <f>EQ7</f>
        <v>58.3</v>
      </c>
      <c r="ER11" s="95">
        <f>ER7</f>
        <v>65.3</v>
      </c>
      <c r="ES11" s="95">
        <f>ES7</f>
        <v>72</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146</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12.7</v>
      </c>
      <c r="KX11" s="95">
        <f>KX7</f>
        <v>14.6</v>
      </c>
      <c r="KY11" s="95">
        <f>KY7</f>
        <v>12.8</v>
      </c>
      <c r="KZ11" s="95">
        <f>KZ7</f>
        <v>12.8</v>
      </c>
      <c r="LA11" s="95">
        <f>LA7</f>
        <v>13.7</v>
      </c>
      <c r="LB11" s="84"/>
      <c r="LC11" s="84"/>
      <c r="LD11" s="84"/>
      <c r="LE11" s="84"/>
      <c r="LF11" s="94" t="s">
        <v>144</v>
      </c>
      <c r="LG11" s="95">
        <f>LG7</f>
        <v>1.3</v>
      </c>
      <c r="LH11" s="95">
        <f>LH7</f>
        <v>0</v>
      </c>
      <c r="LI11" s="95">
        <f>LI7</f>
        <v>0</v>
      </c>
      <c r="LJ11" s="95">
        <f>LJ7</f>
        <v>0</v>
      </c>
      <c r="LK11" s="95">
        <f>LK7</f>
        <v>0</v>
      </c>
      <c r="LL11" s="84"/>
      <c r="LM11" s="84"/>
      <c r="LN11" s="84"/>
      <c r="LO11" s="84"/>
      <c r="LP11" s="94" t="s">
        <v>146</v>
      </c>
      <c r="LQ11" s="95">
        <f>LQ7</f>
        <v>685.5</v>
      </c>
      <c r="LR11" s="95">
        <f>LR7</f>
        <v>560.79999999999995</v>
      </c>
      <c r="LS11" s="95">
        <f>LS7</f>
        <v>468.6</v>
      </c>
      <c r="LT11" s="95">
        <f>LT7</f>
        <v>427.6</v>
      </c>
      <c r="LU11" s="95">
        <f>LU7</f>
        <v>361.3</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56.2</v>
      </c>
      <c r="ML11" s="95">
        <f>ML7</f>
        <v>49.9</v>
      </c>
      <c r="MM11" s="95">
        <f>MM7</f>
        <v>58.3</v>
      </c>
      <c r="MN11" s="95">
        <f>MN7</f>
        <v>65.3</v>
      </c>
      <c r="MO11" s="95">
        <f>MO7</f>
        <v>72</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147</v>
      </c>
      <c r="BJ12" s="95">
        <f>BO7</f>
        <v>269.8</v>
      </c>
      <c r="BK12" s="95">
        <f>BP7</f>
        <v>247.9</v>
      </c>
      <c r="BL12" s="95">
        <f>BQ7</f>
        <v>240.1</v>
      </c>
      <c r="BM12" s="95">
        <f>BR7</f>
        <v>253.6</v>
      </c>
      <c r="BN12" s="95">
        <f>BS7</f>
        <v>238</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22847.9</v>
      </c>
      <c r="CG12" s="95">
        <f>CL7</f>
        <v>19199</v>
      </c>
      <c r="CH12" s="95">
        <f>CM7</f>
        <v>19863.5</v>
      </c>
      <c r="CI12" s="95">
        <f>CN7</f>
        <v>19066.3</v>
      </c>
      <c r="CJ12" s="95">
        <f>CO7</f>
        <v>18998.7</v>
      </c>
      <c r="CK12" s="84"/>
      <c r="CL12" s="84"/>
      <c r="CM12" s="84"/>
      <c r="CN12" s="84"/>
      <c r="CO12" s="94" t="s">
        <v>148</v>
      </c>
      <c r="CP12" s="96">
        <f>CU7</f>
        <v>2390</v>
      </c>
      <c r="CQ12" s="96">
        <f>CV7</f>
        <v>32739</v>
      </c>
      <c r="CR12" s="96">
        <f>CW7</f>
        <v>34140</v>
      </c>
      <c r="CS12" s="96">
        <f>CX7</f>
        <v>33434</v>
      </c>
      <c r="CT12" s="96">
        <f>CY7</f>
        <v>36820</v>
      </c>
      <c r="CU12" s="84"/>
      <c r="CV12" s="84"/>
      <c r="CW12" s="84"/>
      <c r="CX12" s="84"/>
      <c r="CY12" s="84"/>
      <c r="CZ12" s="94" t="s">
        <v>148</v>
      </c>
      <c r="DA12" s="95">
        <f>DF7</f>
        <v>36.4</v>
      </c>
      <c r="DB12" s="95">
        <f>DG7</f>
        <v>31.6</v>
      </c>
      <c r="DC12" s="95">
        <f>DH7</f>
        <v>31.6</v>
      </c>
      <c r="DD12" s="95">
        <f>DI7</f>
        <v>30.1</v>
      </c>
      <c r="DE12" s="95">
        <f>DJ7</f>
        <v>30.3</v>
      </c>
      <c r="DF12" s="84"/>
      <c r="DG12" s="84"/>
      <c r="DH12" s="84"/>
      <c r="DI12" s="84"/>
      <c r="DJ12" s="94" t="s">
        <v>149</v>
      </c>
      <c r="DK12" s="95">
        <f>DP7</f>
        <v>8.3000000000000007</v>
      </c>
      <c r="DL12" s="95">
        <f>DQ7</f>
        <v>7.1</v>
      </c>
      <c r="DM12" s="95">
        <f>DR7</f>
        <v>7.3</v>
      </c>
      <c r="DN12" s="95">
        <f>DS7</f>
        <v>5.3</v>
      </c>
      <c r="DO12" s="95">
        <f>DT7</f>
        <v>6.4</v>
      </c>
      <c r="DP12" s="84"/>
      <c r="DQ12" s="84"/>
      <c r="DR12" s="84"/>
      <c r="DS12" s="84"/>
      <c r="DT12" s="94" t="s">
        <v>148</v>
      </c>
      <c r="DU12" s="95">
        <f>DZ7</f>
        <v>110.5</v>
      </c>
      <c r="DV12" s="95">
        <f>EA7</f>
        <v>156.5</v>
      </c>
      <c r="DW12" s="95">
        <f>EB7</f>
        <v>157.6</v>
      </c>
      <c r="DX12" s="95">
        <f>EC7</f>
        <v>173.7</v>
      </c>
      <c r="DY12" s="95">
        <f>ED7</f>
        <v>160.19999999999999</v>
      </c>
      <c r="DZ12" s="84"/>
      <c r="EA12" s="84"/>
      <c r="EB12" s="84"/>
      <c r="EC12" s="84"/>
      <c r="ED12" s="94" t="s">
        <v>148</v>
      </c>
      <c r="EE12" s="95" t="str">
        <f>EJ7</f>
        <v>-</v>
      </c>
      <c r="EF12" s="95" t="str">
        <f>EK7</f>
        <v>-</v>
      </c>
      <c r="EG12" s="95" t="str">
        <f>EL7</f>
        <v>-</v>
      </c>
      <c r="EH12" s="95" t="str">
        <f>EM7</f>
        <v>-</v>
      </c>
      <c r="EI12" s="95" t="str">
        <f>EN7</f>
        <v>-</v>
      </c>
      <c r="EJ12" s="84"/>
      <c r="EK12" s="84"/>
      <c r="EL12" s="84"/>
      <c r="EM12" s="84"/>
      <c r="EN12" s="94" t="s">
        <v>148</v>
      </c>
      <c r="EO12" s="95">
        <f>ET7</f>
        <v>74.2</v>
      </c>
      <c r="EP12" s="95">
        <f>EU7</f>
        <v>86.8</v>
      </c>
      <c r="EQ12" s="95">
        <f>EV7</f>
        <v>83.6</v>
      </c>
      <c r="ER12" s="95">
        <f>EW7</f>
        <v>82.6</v>
      </c>
      <c r="ES12" s="95">
        <f>EX7</f>
        <v>83.2</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148</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150</v>
      </c>
      <c r="JR12" s="95" t="str">
        <f>IF($JR$8,JW7,"-")</f>
        <v>-</v>
      </c>
      <c r="JS12" s="95" t="str">
        <f>IF($JR$8,JX7,"-")</f>
        <v>-</v>
      </c>
      <c r="JT12" s="95" t="str">
        <f>IF($JR$8,JY7,"-")</f>
        <v>-</v>
      </c>
      <c r="JU12" s="95" t="str">
        <f>IF($JR$8,JZ7,"-")</f>
        <v>-</v>
      </c>
      <c r="JV12" s="95" t="str">
        <f>IF($JR$8,KA7,"-")</f>
        <v>-</v>
      </c>
      <c r="JW12" s="84"/>
      <c r="JX12" s="84"/>
      <c r="JY12" s="84"/>
      <c r="JZ12" s="84"/>
      <c r="KA12" s="94" t="s">
        <v>150</v>
      </c>
      <c r="KB12" s="95" t="str">
        <f>IF($KB$8,KG7,"-")</f>
        <v>-</v>
      </c>
      <c r="KC12" s="95" t="str">
        <f>IF($KB$8,KH7,"-")</f>
        <v>-</v>
      </c>
      <c r="KD12" s="95" t="str">
        <f>IF($KB$8,KI7,"-")</f>
        <v>-</v>
      </c>
      <c r="KE12" s="95" t="str">
        <f>IF($KB$8,KJ7,"-")</f>
        <v>-</v>
      </c>
      <c r="KF12" s="95" t="str">
        <f>IF($KB$8,KK7,"-")</f>
        <v>-</v>
      </c>
      <c r="KG12" s="84"/>
      <c r="KH12" s="84"/>
      <c r="KI12" s="84"/>
      <c r="KJ12" s="84"/>
      <c r="KK12" s="94" t="s">
        <v>150</v>
      </c>
      <c r="KL12" s="95" t="str">
        <f>IF($KL$8,KQ7,"-")</f>
        <v>-</v>
      </c>
      <c r="KM12" s="95" t="str">
        <f>IF($KL$8,KR7,"-")</f>
        <v>-</v>
      </c>
      <c r="KN12" s="95" t="str">
        <f>IF($KL$8,KS7,"-")</f>
        <v>-</v>
      </c>
      <c r="KO12" s="95" t="str">
        <f>IF($KL$8,KT7,"-")</f>
        <v>-</v>
      </c>
      <c r="KP12" s="95" t="str">
        <f>IF($KL$8,KU7,"-")</f>
        <v>-</v>
      </c>
      <c r="KQ12" s="84"/>
      <c r="KR12" s="84"/>
      <c r="KS12" s="84"/>
      <c r="KT12" s="84"/>
      <c r="KU12" s="84"/>
      <c r="KV12" s="94" t="s">
        <v>147</v>
      </c>
      <c r="KW12" s="95">
        <f>IF($KW$8,LB7,"-")</f>
        <v>14.5</v>
      </c>
      <c r="KX12" s="95">
        <f>IF($KW$8,LC7,"-")</f>
        <v>14.9</v>
      </c>
      <c r="KY12" s="95">
        <f>IF($KW$8,LD7,"-")</f>
        <v>15.3</v>
      </c>
      <c r="KZ12" s="95">
        <f>IF($KW$8,LE7,"-")</f>
        <v>14.9</v>
      </c>
      <c r="LA12" s="95">
        <f>IF($KW$8,LF7,"-")</f>
        <v>14.9</v>
      </c>
      <c r="LB12" s="84"/>
      <c r="LC12" s="84"/>
      <c r="LD12" s="84"/>
      <c r="LE12" s="84"/>
      <c r="LF12" s="94" t="s">
        <v>147</v>
      </c>
      <c r="LG12" s="95">
        <f>IF($LG$8,LL7,"-")</f>
        <v>0.3</v>
      </c>
      <c r="LH12" s="95">
        <f>IF($LG$8,LM7,"-")</f>
        <v>0.3</v>
      </c>
      <c r="LI12" s="95">
        <f>IF($LG$8,LN7,"-")</f>
        <v>0.7</v>
      </c>
      <c r="LJ12" s="95">
        <f>IF($LG$8,LO7,"-")</f>
        <v>0.4</v>
      </c>
      <c r="LK12" s="95">
        <f>IF($LG$8,LP7,"-")</f>
        <v>1.8</v>
      </c>
      <c r="LL12" s="84"/>
      <c r="LM12" s="84"/>
      <c r="LN12" s="84"/>
      <c r="LO12" s="84"/>
      <c r="LP12" s="94" t="s">
        <v>150</v>
      </c>
      <c r="LQ12" s="95">
        <f>IF($LQ$8,LV7,"-")</f>
        <v>189.5</v>
      </c>
      <c r="LR12" s="95">
        <f>IF($LQ$8,LW7,"-")</f>
        <v>172</v>
      </c>
      <c r="LS12" s="95">
        <f>IF($LQ$8,LX7,"-")</f>
        <v>151.69999999999999</v>
      </c>
      <c r="LT12" s="95">
        <f>IF($LQ$8,LY7,"-")</f>
        <v>138.1</v>
      </c>
      <c r="LU12" s="95">
        <f>IF($LQ$8,LZ7,"-")</f>
        <v>125.8</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529.1</v>
      </c>
      <c r="AZ17" s="106">
        <f t="shared" ref="AZ17:BC17" si="9">IF(AZ7="-",NA(),AZ7)</f>
        <v>183.1</v>
      </c>
      <c r="BA17" s="106">
        <f t="shared" si="9"/>
        <v>40</v>
      </c>
      <c r="BB17" s="106">
        <f t="shared" si="9"/>
        <v>179.9</v>
      </c>
      <c r="BC17" s="106">
        <f t="shared" si="9"/>
        <v>176.3</v>
      </c>
      <c r="BD17" s="100"/>
      <c r="BE17" s="100"/>
      <c r="BF17" s="100"/>
      <c r="BG17" s="100"/>
      <c r="BH17" s="100"/>
      <c r="BI17" s="105" t="s">
        <v>164</v>
      </c>
      <c r="BJ17" s="106">
        <f>IF(BJ7="-",NA(),BJ7)</f>
        <v>839.8</v>
      </c>
      <c r="BK17" s="106">
        <f t="shared" ref="BK17:BN17" si="10">IF(BK7="-",NA(),BK7)</f>
        <v>686.9</v>
      </c>
      <c r="BL17" s="106">
        <f t="shared" si="10"/>
        <v>655.9</v>
      </c>
      <c r="BM17" s="106">
        <f t="shared" si="10"/>
        <v>779</v>
      </c>
      <c r="BN17" s="106">
        <f t="shared" si="10"/>
        <v>760.4</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8233.4</v>
      </c>
      <c r="CG17" s="106">
        <f t="shared" ref="CG17:CJ17" si="12">IF(CG7="-",NA(),CG7)</f>
        <v>23636.2</v>
      </c>
      <c r="CH17" s="106">
        <f t="shared" si="12"/>
        <v>109057.1</v>
      </c>
      <c r="CI17" s="106">
        <f t="shared" si="12"/>
        <v>24338.5</v>
      </c>
      <c r="CJ17" s="106">
        <f t="shared" si="12"/>
        <v>25097.8</v>
      </c>
      <c r="CK17" s="100"/>
      <c r="CL17" s="100"/>
      <c r="CM17" s="100"/>
      <c r="CN17" s="100"/>
      <c r="CO17" s="105" t="s">
        <v>164</v>
      </c>
      <c r="CP17" s="107">
        <f>IF(CP7="-",NA(),CP7)</f>
        <v>62278</v>
      </c>
      <c r="CQ17" s="107">
        <f t="shared" ref="CQ17:CT17" si="13">IF(CQ7="-",NA(),CQ7)</f>
        <v>68784</v>
      </c>
      <c r="CR17" s="107">
        <f t="shared" si="13"/>
        <v>20614</v>
      </c>
      <c r="CS17" s="107">
        <f t="shared" si="13"/>
        <v>62429</v>
      </c>
      <c r="CT17" s="107">
        <f t="shared" si="13"/>
        <v>64099</v>
      </c>
      <c r="CU17" s="100"/>
      <c r="CV17" s="100"/>
      <c r="CW17" s="100"/>
      <c r="CX17" s="100"/>
      <c r="CY17" s="100"/>
      <c r="CZ17" s="105" t="s">
        <v>164</v>
      </c>
      <c r="DA17" s="106">
        <f>IF(DA7="-",NA(),DA7)</f>
        <v>12.7</v>
      </c>
      <c r="DB17" s="106">
        <f t="shared" ref="DB17:DE17" si="14">IF(DB7="-",NA(),DB7)</f>
        <v>14.6</v>
      </c>
      <c r="DC17" s="106">
        <f t="shared" si="14"/>
        <v>12.8</v>
      </c>
      <c r="DD17" s="106">
        <f t="shared" si="14"/>
        <v>12.8</v>
      </c>
      <c r="DE17" s="106">
        <f t="shared" si="14"/>
        <v>13.7</v>
      </c>
      <c r="DF17" s="100"/>
      <c r="DG17" s="100"/>
      <c r="DH17" s="100"/>
      <c r="DI17" s="100"/>
      <c r="DJ17" s="105" t="s">
        <v>164</v>
      </c>
      <c r="DK17" s="106">
        <f>IF(DK7="-",NA(),DK7)</f>
        <v>1.3</v>
      </c>
      <c r="DL17" s="106">
        <f t="shared" ref="DL17:DO17" si="15">IF(DL7="-",NA(),DL7)</f>
        <v>0</v>
      </c>
      <c r="DM17" s="106">
        <f t="shared" si="15"/>
        <v>0</v>
      </c>
      <c r="DN17" s="106">
        <f t="shared" si="15"/>
        <v>0</v>
      </c>
      <c r="DO17" s="106">
        <f t="shared" si="15"/>
        <v>0</v>
      </c>
      <c r="DP17" s="100"/>
      <c r="DQ17" s="100"/>
      <c r="DR17" s="100"/>
      <c r="DS17" s="100"/>
      <c r="DT17" s="105" t="s">
        <v>164</v>
      </c>
      <c r="DU17" s="106">
        <f>IF(DU7="-",NA(),DU7)</f>
        <v>685.5</v>
      </c>
      <c r="DV17" s="106">
        <f t="shared" ref="DV17:DY17" si="16">IF(DV7="-",NA(),DV7)</f>
        <v>560.79999999999995</v>
      </c>
      <c r="DW17" s="106">
        <f t="shared" si="16"/>
        <v>468.6</v>
      </c>
      <c r="DX17" s="106">
        <f t="shared" si="16"/>
        <v>427.6</v>
      </c>
      <c r="DY17" s="106">
        <f t="shared" si="16"/>
        <v>361.3</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56.2</v>
      </c>
      <c r="EP17" s="106">
        <f t="shared" ref="EP17:ES17" si="18">IF(EP7="-",NA(),EP7)</f>
        <v>49.9</v>
      </c>
      <c r="EQ17" s="106">
        <f t="shared" si="18"/>
        <v>58.3</v>
      </c>
      <c r="ER17" s="106">
        <f t="shared" si="18"/>
        <v>65.3</v>
      </c>
      <c r="ES17" s="106">
        <f t="shared" si="18"/>
        <v>72</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f>IF(KW7="-",NA(),KW7)</f>
        <v>12.7</v>
      </c>
      <c r="KX17" s="106">
        <f t="shared" ref="KX17:LA17" si="34">IF(KX7="-",NA(),KX7)</f>
        <v>14.6</v>
      </c>
      <c r="KY17" s="106">
        <f t="shared" si="34"/>
        <v>12.8</v>
      </c>
      <c r="KZ17" s="106">
        <f t="shared" si="34"/>
        <v>12.8</v>
      </c>
      <c r="LA17" s="106">
        <f t="shared" si="34"/>
        <v>13.7</v>
      </c>
      <c r="LB17" s="100"/>
      <c r="LC17" s="100"/>
      <c r="LD17" s="100"/>
      <c r="LE17" s="100"/>
      <c r="LF17" s="105" t="s">
        <v>164</v>
      </c>
      <c r="LG17" s="106">
        <f>IF(LG7="-",NA(),LG7)</f>
        <v>1.3</v>
      </c>
      <c r="LH17" s="106">
        <f t="shared" ref="LH17:LK17" si="35">IF(LH7="-",NA(),LH7)</f>
        <v>0</v>
      </c>
      <c r="LI17" s="106">
        <f t="shared" si="35"/>
        <v>0</v>
      </c>
      <c r="LJ17" s="106">
        <f t="shared" si="35"/>
        <v>0</v>
      </c>
      <c r="LK17" s="106">
        <f t="shared" si="35"/>
        <v>0</v>
      </c>
      <c r="LL17" s="100"/>
      <c r="LM17" s="100"/>
      <c r="LN17" s="100"/>
      <c r="LO17" s="100"/>
      <c r="LP17" s="105" t="s">
        <v>164</v>
      </c>
      <c r="LQ17" s="106">
        <f>IF(LQ7="-",NA(),LQ7)</f>
        <v>685.5</v>
      </c>
      <c r="LR17" s="106">
        <f t="shared" ref="LR17:LU17" si="36">IF(LR7="-",NA(),LR7)</f>
        <v>560.79999999999995</v>
      </c>
      <c r="LS17" s="106">
        <f t="shared" si="36"/>
        <v>468.6</v>
      </c>
      <c r="LT17" s="106">
        <f t="shared" si="36"/>
        <v>427.6</v>
      </c>
      <c r="LU17" s="106">
        <f t="shared" si="36"/>
        <v>361.3</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f>IF(MK7="-",NA(),MK7)</f>
        <v>56.2</v>
      </c>
      <c r="ML17" s="106">
        <f t="shared" ref="ML17:MO17" si="38">IF(ML7="-",NA(),ML7)</f>
        <v>49.9</v>
      </c>
      <c r="MM17" s="106">
        <f t="shared" si="38"/>
        <v>58.3</v>
      </c>
      <c r="MN17" s="106">
        <f t="shared" si="38"/>
        <v>65.3</v>
      </c>
      <c r="MO17" s="106">
        <f t="shared" si="38"/>
        <v>72</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166</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166</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166</v>
      </c>
      <c r="DA18" s="106">
        <f>IF(DF7="-",NA(),DF7)</f>
        <v>36.4</v>
      </c>
      <c r="DB18" s="106">
        <f t="shared" ref="DB18:DE18" si="44">IF(DG7="-",NA(),DG7)</f>
        <v>31.6</v>
      </c>
      <c r="DC18" s="106">
        <f t="shared" si="44"/>
        <v>31.6</v>
      </c>
      <c r="DD18" s="106">
        <f t="shared" si="44"/>
        <v>30.1</v>
      </c>
      <c r="DE18" s="106">
        <f t="shared" si="44"/>
        <v>30.3</v>
      </c>
      <c r="DF18" s="100"/>
      <c r="DG18" s="100"/>
      <c r="DH18" s="100"/>
      <c r="DI18" s="100"/>
      <c r="DJ18" s="105" t="s">
        <v>166</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166</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166</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166</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168</v>
      </c>
      <c r="C20" s="196"/>
      <c r="D20" s="100"/>
    </row>
    <row r="21" spans="1:374" x14ac:dyDescent="0.15">
      <c r="A21" s="97">
        <f t="shared" si="7"/>
        <v>7</v>
      </c>
      <c r="B21" s="196" t="s">
        <v>169</v>
      </c>
      <c r="C21" s="196"/>
      <c r="D21" s="100"/>
    </row>
    <row r="22" spans="1:374" x14ac:dyDescent="0.15">
      <c r="A22" s="97">
        <f t="shared" si="7"/>
        <v>8</v>
      </c>
      <c r="B22" s="196" t="s">
        <v>170</v>
      </c>
      <c r="C22" s="196"/>
      <c r="D22" s="100"/>
      <c r="E22" s="197" t="s">
        <v>171</v>
      </c>
      <c r="F22" s="198"/>
      <c r="G22" s="198"/>
      <c r="H22" s="198"/>
      <c r="I22" s="199"/>
    </row>
    <row r="23" spans="1:374" x14ac:dyDescent="0.15">
      <c r="A23" s="97">
        <f t="shared" si="7"/>
        <v>9</v>
      </c>
      <c r="B23" s="196" t="s">
        <v>172</v>
      </c>
      <c r="C23" s="196"/>
      <c r="D23" s="100"/>
      <c r="E23" s="200"/>
      <c r="F23" s="201"/>
      <c r="G23" s="201"/>
      <c r="H23" s="201"/>
      <c r="I23" s="202"/>
    </row>
    <row r="24" spans="1:374" x14ac:dyDescent="0.15">
      <c r="A24" s="97">
        <f t="shared" si="7"/>
        <v>10</v>
      </c>
      <c r="B24" s="196" t="s">
        <v>173</v>
      </c>
      <c r="C24" s="196"/>
      <c r="D24" s="100"/>
      <c r="E24" s="200"/>
      <c r="F24" s="201"/>
      <c r="G24" s="201"/>
      <c r="H24" s="201"/>
      <c r="I24" s="202"/>
    </row>
    <row r="25" spans="1:374" x14ac:dyDescent="0.15">
      <c r="A25" s="97">
        <f t="shared" si="7"/>
        <v>11</v>
      </c>
      <c r="B25" s="196" t="s">
        <v>174</v>
      </c>
      <c r="C25" s="196"/>
      <c r="D25" s="100"/>
      <c r="E25" s="200"/>
      <c r="F25" s="201"/>
      <c r="G25" s="201"/>
      <c r="H25" s="201"/>
      <c r="I25" s="202"/>
    </row>
    <row r="26" spans="1:374" x14ac:dyDescent="0.15">
      <c r="A26" s="97">
        <f t="shared" si="7"/>
        <v>12</v>
      </c>
      <c r="B26" s="196" t="s">
        <v>175</v>
      </c>
      <c r="C26" s="196"/>
      <c r="D26" s="100"/>
      <c r="E26" s="200"/>
      <c r="F26" s="201"/>
      <c r="G26" s="201"/>
      <c r="H26" s="201"/>
      <c r="I26" s="202"/>
    </row>
    <row r="27" spans="1:374" x14ac:dyDescent="0.15">
      <c r="A27" s="97">
        <f t="shared" si="7"/>
        <v>13</v>
      </c>
      <c r="B27" s="196" t="s">
        <v>176</v>
      </c>
      <c r="C27" s="196"/>
      <c r="D27" s="100"/>
      <c r="E27" s="200"/>
      <c r="F27" s="201"/>
      <c r="G27" s="201"/>
      <c r="H27" s="201"/>
      <c r="I27" s="202"/>
    </row>
    <row r="28" spans="1:374" x14ac:dyDescent="0.15">
      <c r="A28" s="97">
        <f t="shared" si="7"/>
        <v>14</v>
      </c>
      <c r="B28" s="196" t="s">
        <v>177</v>
      </c>
      <c r="C28" s="196"/>
      <c r="D28" s="100"/>
      <c r="E28" s="200"/>
      <c r="F28" s="201"/>
      <c r="G28" s="201"/>
      <c r="H28" s="201"/>
      <c r="I28" s="202"/>
    </row>
    <row r="29" spans="1:374" x14ac:dyDescent="0.15">
      <c r="A29" s="97">
        <f t="shared" si="7"/>
        <v>15</v>
      </c>
      <c r="B29" s="196" t="s">
        <v>178</v>
      </c>
      <c r="C29" s="196"/>
      <c r="D29" s="100"/>
      <c r="E29" s="200"/>
      <c r="F29" s="201"/>
      <c r="G29" s="201"/>
      <c r="H29" s="201"/>
      <c r="I29" s="202"/>
    </row>
    <row r="30" spans="1:374" x14ac:dyDescent="0.15">
      <c r="A30" s="97">
        <f t="shared" si="7"/>
        <v>16</v>
      </c>
      <c r="B30" s="196" t="s">
        <v>179</v>
      </c>
      <c r="C30" s="196"/>
      <c r="D30" s="100"/>
      <c r="E30" s="200"/>
      <c r="F30" s="201"/>
      <c r="G30" s="201"/>
      <c r="H30" s="201"/>
      <c r="I30" s="202"/>
    </row>
    <row r="31" spans="1:374" x14ac:dyDescent="0.15">
      <c r="A31" s="97">
        <f t="shared" si="7"/>
        <v>17</v>
      </c>
      <c r="B31" s="196" t="s">
        <v>180</v>
      </c>
      <c r="C31" s="196"/>
      <c r="D31" s="100"/>
      <c r="E31" s="200"/>
      <c r="F31" s="201"/>
      <c r="G31" s="201"/>
      <c r="H31" s="201"/>
      <c r="I31" s="202"/>
    </row>
    <row r="32" spans="1:374" x14ac:dyDescent="0.15">
      <c r="A32" s="97">
        <f t="shared" si="7"/>
        <v>18</v>
      </c>
      <c r="B32" s="196" t="s">
        <v>181</v>
      </c>
      <c r="C32" s="196"/>
      <c r="D32" s="100"/>
      <c r="E32" s="200"/>
      <c r="F32" s="201"/>
      <c r="G32" s="201"/>
      <c r="H32" s="201"/>
      <c r="I32" s="202"/>
    </row>
    <row r="33" spans="1:16" x14ac:dyDescent="0.15">
      <c r="A33" s="97">
        <f t="shared" si="7"/>
        <v>19</v>
      </c>
      <c r="B33" s="196" t="s">
        <v>182</v>
      </c>
      <c r="C33" s="196"/>
      <c r="D33" s="100"/>
      <c r="E33" s="200"/>
      <c r="F33" s="201"/>
      <c r="G33" s="201"/>
      <c r="H33" s="201"/>
      <c r="I33" s="202"/>
    </row>
    <row r="34" spans="1:16" x14ac:dyDescent="0.15">
      <c r="A34" s="97">
        <f t="shared" si="7"/>
        <v>20</v>
      </c>
      <c r="B34" s="196" t="s">
        <v>183</v>
      </c>
      <c r="C34" s="196"/>
      <c r="D34" s="100"/>
      <c r="E34" s="200"/>
      <c r="F34" s="201"/>
      <c r="G34" s="201"/>
      <c r="H34" s="201"/>
      <c r="I34" s="202"/>
    </row>
    <row r="35" spans="1:16" ht="25.5" customHeight="1" x14ac:dyDescent="0.15">
      <c r="E35" s="203"/>
      <c r="F35" s="204"/>
      <c r="G35" s="204"/>
      <c r="H35" s="204"/>
      <c r="I35" s="205"/>
    </row>
    <row r="36" spans="1:16" x14ac:dyDescent="0.15">
      <c r="A36" t="s">
        <v>184</v>
      </c>
      <c r="B36" t="s">
        <v>185</v>
      </c>
    </row>
    <row r="37" spans="1:16" x14ac:dyDescent="0.15">
      <c r="A37" t="s">
        <v>186</v>
      </c>
      <c r="B37" t="s">
        <v>187</v>
      </c>
      <c r="L37" s="197" t="s">
        <v>171</v>
      </c>
      <c r="M37" s="198"/>
      <c r="N37" s="198"/>
      <c r="O37" s="198"/>
      <c r="P37" s="199"/>
    </row>
    <row r="38" spans="1:16" x14ac:dyDescent="0.15">
      <c r="A38" t="s">
        <v>188</v>
      </c>
      <c r="B38" t="s">
        <v>189</v>
      </c>
      <c r="L38" s="200"/>
      <c r="M38" s="201"/>
      <c r="N38" s="201"/>
      <c r="O38" s="201"/>
      <c r="P38" s="202"/>
    </row>
    <row r="39" spans="1:16" x14ac:dyDescent="0.15">
      <c r="A39" t="s">
        <v>190</v>
      </c>
      <c r="B39" t="s">
        <v>191</v>
      </c>
      <c r="L39" s="200"/>
      <c r="M39" s="201"/>
      <c r="N39" s="201"/>
      <c r="O39" s="201"/>
      <c r="P39" s="202"/>
    </row>
    <row r="40" spans="1:16" x14ac:dyDescent="0.15">
      <c r="A40" t="s">
        <v>192</v>
      </c>
      <c r="B40" t="s">
        <v>193</v>
      </c>
      <c r="L40" s="200"/>
      <c r="M40" s="201"/>
      <c r="N40" s="201"/>
      <c r="O40" s="201"/>
      <c r="P40" s="202"/>
    </row>
    <row r="41" spans="1:16" x14ac:dyDescent="0.15">
      <c r="A41" t="s">
        <v>194</v>
      </c>
      <c r="B41" t="s">
        <v>195</v>
      </c>
      <c r="L41" s="200"/>
      <c r="M41" s="201"/>
      <c r="N41" s="201"/>
      <c r="O41" s="201"/>
      <c r="P41" s="202"/>
    </row>
    <row r="42" spans="1:16" x14ac:dyDescent="0.15">
      <c r="A42" t="s">
        <v>196</v>
      </c>
      <c r="B42" t="s">
        <v>197</v>
      </c>
      <c r="L42" s="200"/>
      <c r="M42" s="201"/>
      <c r="N42" s="201"/>
      <c r="O42" s="201"/>
      <c r="P42" s="202"/>
    </row>
    <row r="43" spans="1:16" x14ac:dyDescent="0.15">
      <c r="A43" t="s">
        <v>198</v>
      </c>
      <c r="B43" t="s">
        <v>199</v>
      </c>
      <c r="L43" s="200"/>
      <c r="M43" s="201"/>
      <c r="N43" s="201"/>
      <c r="O43" s="201"/>
      <c r="P43" s="202"/>
    </row>
    <row r="44" spans="1:16" x14ac:dyDescent="0.15">
      <c r="A44" t="s">
        <v>200</v>
      </c>
      <c r="B44" t="s">
        <v>201</v>
      </c>
      <c r="L44" s="200"/>
      <c r="M44" s="201"/>
      <c r="N44" s="201"/>
      <c r="O44" s="201"/>
      <c r="P44" s="202"/>
    </row>
    <row r="45" spans="1:16" x14ac:dyDescent="0.15">
      <c r="A45" t="s">
        <v>202</v>
      </c>
      <c r="B45" t="s">
        <v>203</v>
      </c>
      <c r="L45" s="200"/>
      <c r="M45" s="201"/>
      <c r="N45" s="201"/>
      <c r="O45" s="201"/>
      <c r="P45" s="202"/>
    </row>
    <row r="46" spans="1:16" x14ac:dyDescent="0.15">
      <c r="A46" t="s">
        <v>204</v>
      </c>
      <c r="B46" t="s">
        <v>205</v>
      </c>
      <c r="L46" s="200"/>
      <c r="M46" s="201"/>
      <c r="N46" s="201"/>
      <c r="O46" s="201"/>
      <c r="P46" s="202"/>
    </row>
    <row r="47" spans="1:16" x14ac:dyDescent="0.15">
      <c r="A47" t="s">
        <v>206</v>
      </c>
      <c r="B47" t="s">
        <v>207</v>
      </c>
      <c r="L47" s="200"/>
      <c r="M47" s="201"/>
      <c r="N47" s="201"/>
      <c r="O47" s="201"/>
      <c r="P47" s="202"/>
    </row>
    <row r="48" spans="1:16" x14ac:dyDescent="0.15">
      <c r="A48" t="s">
        <v>208</v>
      </c>
      <c r="B48" t="s">
        <v>209</v>
      </c>
      <c r="L48" s="200"/>
      <c r="M48" s="201"/>
      <c r="N48" s="201"/>
      <c r="O48" s="201"/>
      <c r="P48" s="202"/>
    </row>
    <row r="49" spans="1:16" x14ac:dyDescent="0.15">
      <c r="A49" t="s">
        <v>210</v>
      </c>
      <c r="B49" t="s">
        <v>211</v>
      </c>
      <c r="L49" s="200"/>
      <c r="M49" s="201"/>
      <c r="N49" s="201"/>
      <c r="O49" s="201"/>
      <c r="P49" s="202"/>
    </row>
    <row r="50" spans="1:16" ht="26.25" customHeight="1" x14ac:dyDescent="0.15">
      <c r="A50" t="s">
        <v>212</v>
      </c>
      <c r="B50" t="s">
        <v>213</v>
      </c>
      <c r="L50" s="203"/>
      <c r="M50" s="204"/>
      <c r="N50" s="204"/>
      <c r="O50" s="204"/>
      <c r="P50" s="205"/>
    </row>
    <row r="51" spans="1:16" x14ac:dyDescent="0.15">
      <c r="A51" t="s">
        <v>214</v>
      </c>
      <c r="B51" t="s">
        <v>215</v>
      </c>
    </row>
    <row r="52" spans="1:16" x14ac:dyDescent="0.15">
      <c r="A52" t="s">
        <v>216</v>
      </c>
      <c r="B52" t="s">
        <v>217</v>
      </c>
    </row>
    <row r="53" spans="1:16" x14ac:dyDescent="0.15">
      <c r="A53" t="s">
        <v>218</v>
      </c>
      <c r="B53" t="s">
        <v>219</v>
      </c>
    </row>
    <row r="54" spans="1:16" x14ac:dyDescent="0.15">
      <c r="A54" t="s">
        <v>220</v>
      </c>
      <c r="B54" t="s">
        <v>221</v>
      </c>
    </row>
    <row r="55" spans="1:16" x14ac:dyDescent="0.15">
      <c r="A55" t="s">
        <v>222</v>
      </c>
      <c r="B55" t="s">
        <v>223</v>
      </c>
    </row>
    <row r="56" spans="1:16" x14ac:dyDescent="0.15">
      <c r="A56" t="s">
        <v>224</v>
      </c>
      <c r="B56" t="s">
        <v>225</v>
      </c>
    </row>
    <row r="57" spans="1:16" x14ac:dyDescent="0.15">
      <c r="A57" t="s">
        <v>226</v>
      </c>
      <c r="B57" t="s">
        <v>227</v>
      </c>
    </row>
    <row r="58" spans="1:16" x14ac:dyDescent="0.15">
      <c r="A58" t="s">
        <v>228</v>
      </c>
      <c r="B58" t="s">
        <v>229</v>
      </c>
    </row>
    <row r="59" spans="1:16" x14ac:dyDescent="0.15">
      <c r="A59" t="s">
        <v>230</v>
      </c>
      <c r="B59" t="s">
        <v>231</v>
      </c>
    </row>
    <row r="60" spans="1:16" x14ac:dyDescent="0.15">
      <c r="A60" t="s">
        <v>232</v>
      </c>
      <c r="B60" t="s">
        <v>233</v>
      </c>
    </row>
    <row r="61" spans="1:16" x14ac:dyDescent="0.15">
      <c r="A61" t="s">
        <v>234</v>
      </c>
      <c r="B61" t="s">
        <v>235</v>
      </c>
    </row>
    <row r="62" spans="1:16" x14ac:dyDescent="0.15">
      <c r="A62" t="s">
        <v>236</v>
      </c>
      <c r="B62" t="s">
        <v>237</v>
      </c>
    </row>
    <row r="63" spans="1:16" x14ac:dyDescent="0.15">
      <c r="A63" t="s">
        <v>238</v>
      </c>
      <c r="B63" t="s">
        <v>239</v>
      </c>
    </row>
    <row r="64" spans="1:16"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row r="86" spans="1:2" x14ac:dyDescent="0.15">
      <c r="A86" t="s">
        <v>265</v>
      </c>
      <c r="B86" t="s">
        <v>266</v>
      </c>
    </row>
    <row r="87" spans="1:2" x14ac:dyDescent="0.15">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井筒 顕弘</cp:lastModifiedBy>
  <dcterms:created xsi:type="dcterms:W3CDTF">2021-12-03T06:39:57Z</dcterms:created>
  <dcterms:modified xsi:type="dcterms:W3CDTF">2022-01-17T00:55:42Z</dcterms:modified>
  <cp:category/>
</cp:coreProperties>
</file>