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各課フォルダ\024財務課\004 財政\01財政一般\01県照会\R03\28_公営企業経営比較分析\02_回答\"/>
    </mc:Choice>
  </mc:AlternateContent>
  <xr:revisionPtr revIDLastSave="0" documentId="13_ncr:1_{CD8EBDAA-D8B1-465F-A37F-A964E28F84B4}" xr6:coauthVersionLast="36" xr6:coauthVersionMax="36" xr10:uidLastSave="{00000000-0000-0000-0000-000000000000}"/>
  <workbookProtection workbookAlgorithmName="SHA-512" workbookHashValue="mKeIPW1KPMSAg2rHKWYhcPiIlHqwhRmjxtZ89TwHmpKB0eXwUn+jj2tB9n9OIMMc5QUl/tAo7mLEoZIHrUMQ2A==" workbookSaltValue="GYf1UlpjwAGD3sxPpR88Wg=="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AR6" i="5"/>
  <c r="AQ6" i="5"/>
  <c r="AP6" i="5"/>
  <c r="AO6" i="5"/>
  <c r="AN6" i="5"/>
  <c r="J15" i="4" s="1"/>
  <c r="AM6" i="5"/>
  <c r="H15" i="4" s="1"/>
  <c r="AL6" i="5"/>
  <c r="AK6" i="5"/>
  <c r="AJ6" i="5"/>
  <c r="L14" i="4" s="1"/>
  <c r="AI6" i="5"/>
  <c r="AH6" i="5"/>
  <c r="AG6" i="5"/>
  <c r="AF6" i="5"/>
  <c r="AE6" i="5"/>
  <c r="AD6" i="5"/>
  <c r="J13" i="4" s="1"/>
  <c r="AC6" i="5"/>
  <c r="H13" i="4" s="1"/>
  <c r="AB6" i="5"/>
  <c r="AA6" i="5"/>
  <c r="Z6" i="5"/>
  <c r="L12" i="4" s="1"/>
  <c r="Y6" i="5"/>
  <c r="X6" i="5"/>
  <c r="W6" i="5"/>
  <c r="V6" i="5"/>
  <c r="U6" i="5"/>
  <c r="T6" i="5"/>
  <c r="S6" i="5"/>
  <c r="R6" i="5"/>
  <c r="Q6" i="5"/>
  <c r="P6" i="5"/>
  <c r="N5" i="4" s="1"/>
  <c r="O6" i="5"/>
  <c r="N6" i="5"/>
  <c r="M6" i="5"/>
  <c r="GN8" i="5" s="1"/>
  <c r="L6" i="5"/>
  <c r="N3" i="4" s="1"/>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D123" i="4"/>
  <c r="C123" i="4"/>
  <c r="F19" i="4"/>
  <c r="N16" i="4"/>
  <c r="J16" i="4"/>
  <c r="H16" i="4"/>
  <c r="F16" i="4"/>
  <c r="N15" i="4"/>
  <c r="L15" i="4"/>
  <c r="F15" i="4"/>
  <c r="N14" i="4"/>
  <c r="J14" i="4"/>
  <c r="H14" i="4"/>
  <c r="F14" i="4"/>
  <c r="N13" i="4"/>
  <c r="L13" i="4"/>
  <c r="F13" i="4"/>
  <c r="N12" i="4"/>
  <c r="J12" i="4"/>
  <c r="H12" i="4"/>
  <c r="F12" i="4"/>
  <c r="F9" i="4"/>
  <c r="N7" i="4"/>
  <c r="B7" i="4"/>
  <c r="J5" i="4"/>
  <c r="F5" i="4"/>
  <c r="F3" i="4"/>
  <c r="B3" i="4"/>
  <c r="B1" i="4"/>
  <c r="B5" i="4" l="1"/>
  <c r="FJ8" i="5"/>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KF10" i="5"/>
  <c r="IQ10" i="5"/>
  <c r="HC10" i="5"/>
  <c r="FN10" i="5"/>
  <c r="DY10" i="5"/>
  <c r="CJ10" i="5"/>
  <c r="N11" i="4"/>
  <c r="LU10" i="5"/>
  <c r="LK10" i="5"/>
  <c r="JV10" i="5"/>
  <c r="IG10" i="5"/>
  <c r="GR10" i="5"/>
  <c r="FD10" i="5"/>
  <c r="DO10" i="5"/>
  <c r="BY10" i="5"/>
  <c r="ME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0"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KM10" i="5"/>
  <c r="IY10" i="5"/>
  <c r="HJ10" i="5"/>
  <c r="FU10" i="5"/>
  <c r="EF10" i="5"/>
  <c r="CQ10" i="5"/>
  <c r="AZ10" i="5"/>
  <c r="MB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LQ10" i="5"/>
  <c r="KB10" i="5"/>
  <c r="IM10" i="5"/>
  <c r="GY10" i="5"/>
  <c r="FJ10" i="5"/>
  <c r="DU10" i="5"/>
  <c r="CF10" i="5"/>
  <c r="MK10" i="5"/>
  <c r="LG10" i="5"/>
  <c r="JR10" i="5"/>
  <c r="IC10" i="5"/>
  <c r="GN10" i="5"/>
  <c r="EZ10" i="5"/>
  <c r="DK10" i="5"/>
  <c r="BU10" i="5"/>
  <c r="KW10" i="5"/>
  <c r="JH10" i="5"/>
  <c r="HS10" i="5"/>
  <c r="GD10" i="5"/>
  <c r="EO10" i="5"/>
  <c r="DA10" i="5"/>
  <c r="BJ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<sst xmlns="http://schemas.openxmlformats.org/spreadsheetml/2006/main" count="995" uniqueCount="272">
  <si>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</si>
  <si>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</si>
  <si>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</si>
  <si>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</si>
  <si>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</si>
  <si>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</si>
  <si>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</si>
  <si>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</si>
  <si>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施設の維持管理及び今後迎える耐用年数経過後の風車処分費に充てるため、風力発電基金に積み立てることを基本としている。積み立てた後、なお残額がある場合には、繰越金にすることとしている。今後の事業運営に必要な財源の確保に努める。
基金への積立
　名称：風力発電事業基金　7,211,000円
　目的：施設の維持管理及び風車処分費</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</si>
  <si>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</si>
  <si>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</si>
  <si>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</si>
  <si>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</si>
  <si>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</si>
  <si>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</si>
  <si>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</si>
  <si>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</si>
  <si>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</si>
  <si>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</si>
  <si>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</si>
  <si>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</si>
  <si>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</si>
  <si>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</si>
  <si>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</si>
  <si>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</si>
  <si>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</si>
  <si>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</si>
  <si>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</si>
  <si>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</si>
  <si>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</si>
  <si>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</si>
  <si>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</si>
  <si>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</si>
  <si>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</si>
  <si>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</si>
  <si>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</si>
  <si>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</si>
  <si>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</si>
  <si>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</si>
  <si>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</si>
  <si>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</si>
  <si>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</si>
  <si>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</si>
  <si>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</si>
  <si>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</si>
  <si>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</si>
  <si>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</si>
  <si>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</si>
  <si>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</si>
  <si>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</si>
  <si>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</si>
  <si>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</si>
  <si>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</si>
  <si>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</si>
  <si>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</si>
  <si>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</si>
  <si>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</si>
  <si>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</si>
  <si>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</si>
  <si>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</si>
  <si>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</si>
  <si>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</si>
  <si>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</si>
  <si>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</si>
  <si>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</si>
  <si>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</si>
  <si>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</si>
  <si>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</si>
  <si>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</si>
  <si>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</si>
  <si>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</si>
  <si>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</si>
  <si>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</si>
  <si>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</si>
  <si>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</si>
  <si>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</si>
  <si>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</si>
  <si>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</si>
  <si>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</si>
  <si>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</si>
  <si>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</si>
  <si>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</si>
  <si>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</si>
  <si>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</si>
  <si>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</si>
  <si>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</si>
  <si>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</si>
  <si>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</si>
  <si>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</si>
  <si>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</si>
  <si>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</si>
  <si>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</si>
  <si>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</si>
  <si>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</si>
  <si>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</si>
  <si>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</si>
  <si>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</si>
  <si>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</si>
  <si>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</si>
  <si>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</si>
  <si>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</si>
  <si>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</si>
  <si>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</si>
  <si>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</si>
  <si>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</si>
  <si>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</si>
  <si>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</si>
  <si>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</si>
  <si>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</si>
  <si>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</si>
  <si>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</si>
  <si>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</si>
  <si>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</si>
  <si>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</si>
  <si>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</si>
  <si>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</si>
  <si>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</si>
  <si>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</si>
  <si>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</si>
  <si>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</si>
  <si>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313866</t>
  </si>
  <si>
    <t>47</t>
  </si>
  <si>
    <t>04</t>
  </si>
  <si>
    <t>0</t>
  </si>
  <si>
    <t>000</t>
  </si>
  <si>
    <t>鳥取県　大山町</t>
  </si>
  <si>
    <t>法非適用</t>
  </si>
  <si>
    <t>電気事業</t>
  </si>
  <si>
    <t>非設置</t>
  </si>
  <si>
    <t>該当数値なし</t>
  </si>
  <si>
    <t>-</t>
  </si>
  <si>
    <t>令和7年5月31日　高田工業団地風力発電所</t>
  </si>
  <si>
    <t>無</t>
  </si>
  <si>
    <t>中国電力（株）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</si>
  <si>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</si>
  <si>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</si>
  <si>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</si>
  <si>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</si>
  <si>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</si>
  <si>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</si>
  <si>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</si>
  <si>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</si>
  <si>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</si>
  <si>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</si>
  <si>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</si>
  <si>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</si>
  <si>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</si>
  <si>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</si>
  <si>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</si>
  <si>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</si>
  <si>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</si>
  <si>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</si>
  <si>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</si>
  <si>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</si>
  <si>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</si>
  <si>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</si>
  <si>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</si>
  <si>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</si>
  <si>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</si>
  <si>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</si>
  <si>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</si>
  <si>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</si>
  <si>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</si>
  <si>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</si>
  <si>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</si>
  <si>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</si>
  <si>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</si>
  <si>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</si>
  <si>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</si>
  <si>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</si>
  <si>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</si>
  <si>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</si>
  <si>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</si>
  <si>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</si>
  <si>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</si>
  <si>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</si>
  <si>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</si>
  <si>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</si>
  <si>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</si>
  <si>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</si>
  <si>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</si>
  <si>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</si>
  <si>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</si>
  <si>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</si>
  <si>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</si>
  <si>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</si>
  <si>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</si>
  <si>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</si>
  <si>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</si>
  <si>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</si>
  <si>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</si>
  <si>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</si>
  <si>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</si>
  <si>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</si>
  <si>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</si>
  <si>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</si>
  <si>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</si>
  <si>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</si>
  <si>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</si>
  <si>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</si>
  <si>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</si>
  <si>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</si>
  <si>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</si>
  <si>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</si>
  <si>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</si>
  <si>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</si>
  <si>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</si>
  <si>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</si>
  <si>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</si>
  <si>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</si>
  <si>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</si>
  <si>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</si>
  <si>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</si>
  <si>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</si>
  <si>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</si>
  <si>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</si>
  <si>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</si>
  <si>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</si>
  <si>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</si>
  <si>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</si>
  <si>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</si>
  <si>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</si>
  <si>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</si>
  <si>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</si>
  <si>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</si>
  <si>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</si>
  <si>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</si>
  <si>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</si>
  <si>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</si>
  <si>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</si>
  <si>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</si>
  <si>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</si>
  <si>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</si>
  <si>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</si>
  <si>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</si>
  <si>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</si>
  <si>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</si>
  <si>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</si>
  <si>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</si>
  <si>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</si>
  <si>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</si>
  <si>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</si>
  <si>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</si>
  <si>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</si>
  <si>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</si>
  <si>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</si>
  <si>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</si>
  <si>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</si>
  <si>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</si>
  <si>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</si>
  <si>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</si>
  <si>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</si>
  <si>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</si>
  <si>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</si>
  <si>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</si>
  <si>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</si>
  <si>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</si>
  <si>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</si>
  <si>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</si>
  <si>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</si>
  <si>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</si>
  <si>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</si>
  <si>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</si>
  <si>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</si>
  <si>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</si>
  <si>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</si>
  <si>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</si>
  <si>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</si>
  <si>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</si>
  <si>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施設の故障や修繕により生じる長期間の運行停止に伴う減収リスクは、予防保全型の施設修繕などの計画的な実施により、できる限り回避すべきことである。しかしながら、自然現象や気象条件に左右された結果の事業収益の減収リスクはやむを得ないところである。今後においても予防保全型の修繕を積極的に行い、安定した運行ができる態勢を整備する。
　施設建設に要した地方債は令和元年度で償還が完了し、今後においても新たな地方債の発行は予定していない。
　将来において必ず発生する施設の更新又は解体撤去などの事業実施については、ＦＩＴ適用終了後（令和７年）の事業のあり方と併せ今後において検討していくが、安定した事業運営を継続することにより、施設の更新又は解体撤去時のための基金積立を行っていく。</t>
    <phoneticPr fontId="5"/>
  </si>
  <si>
    <t>平成２８年度に策定した大山町電気事業経営戦略（平成２８年度～令和７年度）に基づき、中長期的な維持管理計画の確立と設備利用率の向上を図る。
　自然現象や気象条件に左右される施設であり、毎年度の一定した営業収益の確保は困難ではあるが、運転経費の削減に努め、引き続き経営の安定化と独立採算を堅持する。
　ＦＩＴ適用終了後（令和７年）の事業のあり方については、将来において必ず発生する施設の更新又は解体撤去などの事業実施と併せ、今後において早期の段階から検討を進めていく。</t>
    <phoneticPr fontId="5"/>
  </si>
  <si>
    <t>　営業収益は料金収入（売電収入）のみであり、施設の設備利用率の向上と計画的な維持管理を行うことが、安定した運行と収入確保につながるものである。
　平成１７年度から運行を開始した高田工業団地風力発電所の令和２年度末時点での総発電量は３２，７９８，６８８ｋｗｈであり、安定した運行と経営が維持できていて、独立採算を堅持している。
　施設の健全性を維持することが安定した事業運営を確保する前提条件となることから、平成２８年度に大山町電気事業経営戦略を策定し計画的な運行と経営を行ってきている。令和２年度は気象状況による営業収益の増額により収益的収支比率は１９０．１％となった。
　今後も、施設の定期点検結果に基づいた予防保全型の施設修繕を計画的に行うことにより、突然の故障による施設の停止期間を極力短縮させることに努める。また、同修繕の結果として将来的な修繕費用の圧縮と施設の長寿命化につながることから、引き続き施設の適正な維持管理を行い、安定した運行と経営を図る。</t>
    <rPh sb="249" eb="251">
      <t>キショウ</t>
    </rPh>
    <rPh sb="251" eb="253">
      <t>ジョウキョウ</t>
    </rPh>
    <rPh sb="256" eb="260">
      <t>エイギョウシュウエキ</t>
    </rPh>
    <rPh sb="261" eb="263">
      <t>ゾウガク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</si>
</sst>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96.4</c:v>
                </c:pt>
                <c:pt idx="1">
                  <c:v>122.1</c:v>
                </c:pt>
                <c:pt idx="2">
                  <c:v>105.6</c:v>
                </c:pt>
                <c:pt idx="3">
                  <c:v>91.4</c:v>
                </c:pt>
                <c:pt idx="4">
                  <c:v>190.1</c:v>
                </c:pt>
              </c:numCache>
            </c:numRef>
          </c:val>
          <c:extLst>
            <c:ext xmlns:c16="http://schemas.microsoft.com/office/drawing/2014/chart" uri="{C3380CC4-5D6E-409C-BE32-E72D297353CC}">
              <c16:uniqueId val="{00000000-C400-45D7-A67C-D3AAAD68580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C400-45D7-A67C-D3AAAD68580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00-45D7-A67C-D3AAAD68580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E5-4A53-9089-363D9CAF72C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BE5-4A53-9089-363D9CAF72C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7-48FF-AE4C-82F490C35910}"/>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7-48FF-AE4C-82F490C35910}"/>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BA-4782-B0A7-56A7153410BD}"/>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A-4782-B0A7-56A7153410BD}"/>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B-4E6B-B5C5-D9335865059F}"/>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B-4E6B-B5C5-D9335865059F}"/>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3-483D-AFED-EEE67B3662A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3-483D-AFED-EEE67B3662A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7-4173-82BE-C7B850BA50C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7-4173-82BE-C7B850BA50C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0-4CEF-A17E-D68A0F68DB7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0-4CEF-A17E-D68A0F68DB7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A-46C7-B8AD-BF27CE5ACD6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A-46C7-B8AD-BF27CE5ACD6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4-4917-8531-E144A9B4D72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4-4917-8531-E144A9B4D72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1-4767-A7A7-77FF98F22B2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1-4767-A7A7-77FF98F22B2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182.9</c:v>
                </c:pt>
                <c:pt idx="1">
                  <c:v>213.2</c:v>
                </c:pt>
                <c:pt idx="2">
                  <c:v>267.5</c:v>
                </c:pt>
                <c:pt idx="3">
                  <c:v>177.4</c:v>
                </c:pt>
                <c:pt idx="4">
                  <c:v>201</c:v>
                </c:pt>
              </c:numCache>
            </c:numRef>
          </c:val>
          <c:extLst>
            <c:ext xmlns:c16="http://schemas.microsoft.com/office/drawing/2014/chart" uri="{C3380CC4-5D6E-409C-BE32-E72D297353CC}">
              <c16:uniqueId val="{00000000-8F1D-42EA-98BE-E610BA70143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8F1D-42EA-98BE-E610BA70143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F1D-42EA-98BE-E610BA70143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5-4184-8142-61D0ED75A11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5-4184-8142-61D0ED75A11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14.3</c:v>
                </c:pt>
                <c:pt idx="1">
                  <c:v>19</c:v>
                </c:pt>
                <c:pt idx="2">
                  <c:v>13.9</c:v>
                </c:pt>
                <c:pt idx="3">
                  <c:v>13.4</c:v>
                </c:pt>
                <c:pt idx="4">
                  <c:v>17</c:v>
                </c:pt>
              </c:numCache>
            </c:numRef>
          </c:val>
          <c:extLst>
            <c:ext xmlns:c16="http://schemas.microsoft.com/office/drawing/2014/chart" uri="{C3380CC4-5D6E-409C-BE32-E72D297353CC}">
              <c16:uniqueId val="{00000000-6494-4826-9692-7AAE714584F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6494-4826-9692-7AAE714584F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61.7</c:v>
                </c:pt>
                <c:pt idx="1">
                  <c:v>32.299999999999997</c:v>
                </c:pt>
                <c:pt idx="2">
                  <c:v>24.2</c:v>
                </c:pt>
                <c:pt idx="3">
                  <c:v>47</c:v>
                </c:pt>
                <c:pt idx="4">
                  <c:v>51.1</c:v>
                </c:pt>
              </c:numCache>
            </c:numRef>
          </c:val>
          <c:extLst>
            <c:ext xmlns:c16="http://schemas.microsoft.com/office/drawing/2014/chart" uri="{C3380CC4-5D6E-409C-BE32-E72D297353CC}">
              <c16:uniqueId val="{00000000-6DD5-4A38-BD80-A2904EEC39F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6DD5-4A38-BD80-A2904EEC39F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142.6</c:v>
                </c:pt>
                <c:pt idx="1">
                  <c:v>70.900000000000006</c:v>
                </c:pt>
                <c:pt idx="2">
                  <c:v>47.5</c:v>
                </c:pt>
                <c:pt idx="3">
                  <c:v>0</c:v>
                </c:pt>
                <c:pt idx="4">
                  <c:v>0</c:v>
                </c:pt>
              </c:numCache>
            </c:numRef>
          </c:val>
          <c:extLst>
            <c:ext xmlns:c16="http://schemas.microsoft.com/office/drawing/2014/chart" uri="{C3380CC4-5D6E-409C-BE32-E72D297353CC}">
              <c16:uniqueId val="{00000000-8C2C-458C-B17D-03349F8A184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8C2C-458C-B17D-03349F8A184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5-4944-A7A1-7BC58D792FE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5-4944-A7A1-7BC58D792FE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BD-4C88-8FD5-0B7856FD2A8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29BD-4C88-8FD5-0B7856FD2A8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6-4C8C-B68E-C90640A2335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6-4C8C-B68E-C90640A2335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5-4DDB-B475-1ABEAAA5683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5-4DDB-B475-1ABEAAA5683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C-4410-9224-FFF88C29075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C-4410-9224-FFF88C29075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E-4931-B1E4-B8405FFE66F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E-4931-B1E4-B8405FFE66F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7-482A-B662-88065D30DB1B}"/>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7-482A-B662-88065D30DB1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0F7-482A-B662-88065D30DB1B}"/>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2-4E5C-98C7-AAFA9B105CF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2-4E5C-98C7-AAFA9B105CF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21788.6</c:v>
                </c:pt>
                <c:pt idx="1">
                  <c:v>17221</c:v>
                </c:pt>
                <c:pt idx="2">
                  <c:v>19160</c:v>
                </c:pt>
                <c:pt idx="3">
                  <c:v>22446.7</c:v>
                </c:pt>
                <c:pt idx="4">
                  <c:v>10814.7</c:v>
                </c:pt>
              </c:numCache>
            </c:numRef>
          </c:val>
          <c:extLst>
            <c:ext xmlns:c16="http://schemas.microsoft.com/office/drawing/2014/chart" uri="{C3380CC4-5D6E-409C-BE32-E72D297353CC}">
              <c16:uniqueId val="{00000000-1A05-4356-9669-55B045A339F3}"/>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1A05-4356-9669-55B045A339F3}"/>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16823</c:v>
                </c:pt>
                <c:pt idx="1">
                  <c:v>27727</c:v>
                </c:pt>
                <c:pt idx="2">
                  <c:v>20235</c:v>
                </c:pt>
                <c:pt idx="3">
                  <c:v>14113</c:v>
                </c:pt>
                <c:pt idx="4">
                  <c:v>21507</c:v>
                </c:pt>
              </c:numCache>
            </c:numRef>
          </c:val>
          <c:extLst>
            <c:ext xmlns:c16="http://schemas.microsoft.com/office/drawing/2014/chart" uri="{C3380CC4-5D6E-409C-BE32-E72D297353CC}">
              <c16:uniqueId val="{00000000-809F-46C7-B4B6-094E02D4C993}"/>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809F-46C7-B4B6-094E02D4C993}"/>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14.3</c:v>
                </c:pt>
                <c:pt idx="1">
                  <c:v>19</c:v>
                </c:pt>
                <c:pt idx="2">
                  <c:v>13.9</c:v>
                </c:pt>
                <c:pt idx="3">
                  <c:v>13.4</c:v>
                </c:pt>
                <c:pt idx="4">
                  <c:v>17</c:v>
                </c:pt>
              </c:numCache>
            </c:numRef>
          </c:val>
          <c:extLst>
            <c:ext xmlns:c16="http://schemas.microsoft.com/office/drawing/2014/chart" uri="{C3380CC4-5D6E-409C-BE32-E72D297353CC}">
              <c16:uniqueId val="{00000000-8AF4-4F91-8BF7-781BC78C941A}"/>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AF4-4F91-8BF7-781BC78C941A}"/>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61.7</c:v>
                </c:pt>
                <c:pt idx="1">
                  <c:v>32.299999999999997</c:v>
                </c:pt>
                <c:pt idx="2">
                  <c:v>24.2</c:v>
                </c:pt>
                <c:pt idx="3">
                  <c:v>47</c:v>
                </c:pt>
                <c:pt idx="4">
                  <c:v>51.1</c:v>
                </c:pt>
              </c:numCache>
            </c:numRef>
          </c:val>
          <c:extLst>
            <c:ext xmlns:c16="http://schemas.microsoft.com/office/drawing/2014/chart" uri="{C3380CC4-5D6E-409C-BE32-E72D297353CC}">
              <c16:uniqueId val="{00000000-CBC5-4529-B3E5-5CA4FE94716D}"/>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CBC5-4529-B3E5-5CA4FE94716D}"/>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142.6</c:v>
                </c:pt>
                <c:pt idx="1">
                  <c:v>70.900000000000006</c:v>
                </c:pt>
                <c:pt idx="2">
                  <c:v>47.5</c:v>
                </c:pt>
                <c:pt idx="3">
                  <c:v>0</c:v>
                </c:pt>
                <c:pt idx="4">
                  <c:v>0</c:v>
                </c:pt>
              </c:numCache>
            </c:numRef>
          </c:val>
          <c:extLst>
            <c:ext xmlns:c16="http://schemas.microsoft.com/office/drawing/2014/chart" uri="{C3380CC4-5D6E-409C-BE32-E72D297353CC}">
              <c16:uniqueId val="{00000000-06D2-44D9-8F4F-E181B8EF47C7}"/>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06D2-44D9-8F4F-E181B8EF47C7}"/>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0-4D3D-9883-760B6AAB664E}"/>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0-4D3D-9883-760B6AAB664E}"/>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5185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5185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5185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5185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5185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4394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4601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4871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4968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4755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4394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4601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4871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4968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4755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4394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4601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4871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4968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4755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4394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4601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4871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4968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4755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4394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4601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4871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4968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4755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2"/>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election activeCell="Q18" sqref="Q1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大山町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37.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1873</v>
      </c>
      <c r="G14" s="162"/>
      <c r="H14" s="161">
        <f>データ!AH6</f>
        <v>2501</v>
      </c>
      <c r="I14" s="162"/>
      <c r="J14" s="161">
        <f>データ!AI6</f>
        <v>1821</v>
      </c>
      <c r="K14" s="162"/>
      <c r="L14" s="161">
        <f>データ!AJ6</f>
        <v>1766</v>
      </c>
      <c r="M14" s="162"/>
      <c r="N14" s="150">
        <f>データ!AK6</f>
        <v>2228</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1873</v>
      </c>
      <c r="G16" s="177"/>
      <c r="H16" s="177">
        <f>データ!AR6</f>
        <v>2501</v>
      </c>
      <c r="I16" s="177"/>
      <c r="J16" s="177">
        <f>データ!AS6</f>
        <v>1821</v>
      </c>
      <c r="K16" s="177"/>
      <c r="L16" s="177">
        <f>データ!AT6</f>
        <v>1766</v>
      </c>
      <c r="M16" s="177"/>
      <c r="N16" s="166">
        <f>データ!AU6</f>
        <v>2228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41169</v>
      </c>
      <c r="J19" s="180"/>
      <c r="K19" s="180"/>
      <c r="L19" s="180">
        <f>データ!AX6</f>
        <v>41169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（最大出力合計1,500kW）</v>
      </c>
      <c r="G123" s="5" t="str">
        <f>データ!KU9</f>
        <v>（最大出力合計-kW）</v>
      </c>
    </row>
  </sheetData>
  <sheetProtection algorithmName="SHA-512" hashValue="9WbUcPS1O7Jkcqq6A/neVpHy2R+3q88SiQcfMf5v6v+74bc1awlDNw/7uh9889U2fUcN2PWlcqXMw0miNe1aPg==" saltValue="xAr9k1C1/r/e52hnx3ea4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313866</v>
      </c>
      <c r="D6" s="67" t="str">
        <f t="shared" si="6"/>
        <v>47</v>
      </c>
      <c r="E6" s="67" t="str">
        <f t="shared" si="6"/>
        <v>04</v>
      </c>
      <c r="F6" s="67" t="str">
        <f t="shared" si="6"/>
        <v>0</v>
      </c>
      <c r="G6" s="67" t="str">
        <f t="shared" si="6"/>
        <v>000</v>
      </c>
      <c r="H6" s="67" t="str">
        <f t="shared" si="6"/>
        <v>鳥取県　大山町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令和7年5月31日　高田工業団地風力発電所</v>
      </c>
      <c r="S6" s="71" t="str">
        <f t="shared" si="6"/>
        <v>令和7年5月31日　高田工業団地風力発電所</v>
      </c>
      <c r="T6" s="67" t="str">
        <f t="shared" si="6"/>
        <v>無</v>
      </c>
      <c r="U6" s="71" t="str">
        <f t="shared" si="6"/>
        <v>中国電力（株）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1873</v>
      </c>
      <c r="AH6" s="69">
        <f t="shared" si="6"/>
        <v>2501</v>
      </c>
      <c r="AI6" s="69">
        <f t="shared" si="6"/>
        <v>1821</v>
      </c>
      <c r="AJ6" s="69">
        <f t="shared" si="6"/>
        <v>1766</v>
      </c>
      <c r="AK6" s="69">
        <f t="shared" si="6"/>
        <v>2228</v>
      </c>
      <c r="AL6" s="69" t="str">
        <f t="shared" si="6"/>
        <v>-</v>
      </c>
      <c r="AM6" s="69" t="str">
        <f t="shared" si="6"/>
        <v>-</v>
      </c>
      <c r="AN6" s="69" t="str">
        <f t="shared" si="6"/>
        <v>-</v>
      </c>
      <c r="AO6" s="69" t="str">
        <f t="shared" si="6"/>
        <v>-</v>
      </c>
      <c r="AP6" s="69" t="str">
        <f t="shared" si="6"/>
        <v>-</v>
      </c>
      <c r="AQ6" s="69">
        <f t="shared" si="6"/>
        <v>1873</v>
      </c>
      <c r="AR6" s="69">
        <f t="shared" si="6"/>
        <v>2501</v>
      </c>
      <c r="AS6" s="69">
        <f t="shared" si="6"/>
        <v>1821</v>
      </c>
      <c r="AT6" s="69">
        <f t="shared" si="6"/>
        <v>1766</v>
      </c>
      <c r="AU6" s="69">
        <f t="shared" si="6"/>
        <v>2228</v>
      </c>
      <c r="AV6" s="69" t="str">
        <f t="shared" si="6"/>
        <v>-</v>
      </c>
      <c r="AW6" s="69">
        <f t="shared" si="6"/>
        <v>41169</v>
      </c>
      <c r="AX6" s="69">
        <f t="shared" si="6"/>
        <v>41169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1873</v>
      </c>
      <c r="AH7" s="80">
        <v>2501</v>
      </c>
      <c r="AI7" s="80">
        <v>1821</v>
      </c>
      <c r="AJ7" s="80">
        <v>1766</v>
      </c>
      <c r="AK7" s="80">
        <v>2228</v>
      </c>
      <c r="AL7" s="80" t="s">
        <v>130</v>
      </c>
      <c r="AM7" s="80" t="s">
        <v>130</v>
      </c>
      <c r="AN7" s="80" t="s">
        <v>130</v>
      </c>
      <c r="AO7" s="80" t="s">
        <v>130</v>
      </c>
      <c r="AP7" s="80" t="s">
        <v>130</v>
      </c>
      <c r="AQ7" s="80">
        <v>1873</v>
      </c>
      <c r="AR7" s="80">
        <v>2501</v>
      </c>
      <c r="AS7" s="80">
        <v>1821</v>
      </c>
      <c r="AT7" s="80">
        <v>1766</v>
      </c>
      <c r="AU7" s="80">
        <v>2228</v>
      </c>
      <c r="AV7" s="80" t="s">
        <v>130</v>
      </c>
      <c r="AW7" s="80">
        <v>41169</v>
      </c>
      <c r="AX7" s="80">
        <v>41169</v>
      </c>
      <c r="AY7" s="83">
        <v>96.4</v>
      </c>
      <c r="AZ7" s="83">
        <v>122.1</v>
      </c>
      <c r="BA7" s="83">
        <v>105.6</v>
      </c>
      <c r="BB7" s="83">
        <v>91.4</v>
      </c>
      <c r="BC7" s="83">
        <v>190.1</v>
      </c>
      <c r="BD7" s="83">
        <v>88.8</v>
      </c>
      <c r="BE7" s="83">
        <v>121.3</v>
      </c>
      <c r="BF7" s="83">
        <v>123.2</v>
      </c>
      <c r="BG7" s="83">
        <v>134.69999999999999</v>
      </c>
      <c r="BH7" s="83">
        <v>141.80000000000001</v>
      </c>
      <c r="BI7" s="83">
        <v>100</v>
      </c>
      <c r="BJ7" s="83">
        <v>182.9</v>
      </c>
      <c r="BK7" s="83">
        <v>213.2</v>
      </c>
      <c r="BL7" s="83">
        <v>267.5</v>
      </c>
      <c r="BM7" s="83">
        <v>177.4</v>
      </c>
      <c r="BN7" s="83">
        <v>201</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21788.6</v>
      </c>
      <c r="CG7" s="83">
        <v>17221</v>
      </c>
      <c r="CH7" s="83">
        <v>19160</v>
      </c>
      <c r="CI7" s="83">
        <v>22446.7</v>
      </c>
      <c r="CJ7" s="83">
        <v>10814.7</v>
      </c>
      <c r="CK7" s="83">
        <v>22847.9</v>
      </c>
      <c r="CL7" s="83">
        <v>19199</v>
      </c>
      <c r="CM7" s="83">
        <v>19863.5</v>
      </c>
      <c r="CN7" s="83">
        <v>19066.3</v>
      </c>
      <c r="CO7" s="83">
        <v>18998.7</v>
      </c>
      <c r="CP7" s="80">
        <v>16823</v>
      </c>
      <c r="CQ7" s="80">
        <v>27727</v>
      </c>
      <c r="CR7" s="80">
        <v>20235</v>
      </c>
      <c r="CS7" s="80">
        <v>14113</v>
      </c>
      <c r="CT7" s="80">
        <v>21507</v>
      </c>
      <c r="CU7" s="80">
        <v>2390</v>
      </c>
      <c r="CV7" s="80">
        <v>32739</v>
      </c>
      <c r="CW7" s="80">
        <v>34140</v>
      </c>
      <c r="CX7" s="80">
        <v>33434</v>
      </c>
      <c r="CY7" s="80">
        <v>36820</v>
      </c>
      <c r="CZ7" s="80">
        <v>1500</v>
      </c>
      <c r="DA7" s="83">
        <v>14.3</v>
      </c>
      <c r="DB7" s="83">
        <v>19</v>
      </c>
      <c r="DC7" s="83">
        <v>13.9</v>
      </c>
      <c r="DD7" s="83">
        <v>13.4</v>
      </c>
      <c r="DE7" s="83">
        <v>17</v>
      </c>
      <c r="DF7" s="83">
        <v>36.4</v>
      </c>
      <c r="DG7" s="83">
        <v>31.6</v>
      </c>
      <c r="DH7" s="83">
        <v>31.6</v>
      </c>
      <c r="DI7" s="83">
        <v>30.1</v>
      </c>
      <c r="DJ7" s="83">
        <v>30.3</v>
      </c>
      <c r="DK7" s="83">
        <v>61.7</v>
      </c>
      <c r="DL7" s="83">
        <v>32.299999999999997</v>
      </c>
      <c r="DM7" s="83">
        <v>24.2</v>
      </c>
      <c r="DN7" s="83">
        <v>47</v>
      </c>
      <c r="DO7" s="83">
        <v>51.1</v>
      </c>
      <c r="DP7" s="83">
        <v>8.3000000000000007</v>
      </c>
      <c r="DQ7" s="83">
        <v>7.1</v>
      </c>
      <c r="DR7" s="83">
        <v>7.3</v>
      </c>
      <c r="DS7" s="83">
        <v>5.3</v>
      </c>
      <c r="DT7" s="83">
        <v>6.4</v>
      </c>
      <c r="DU7" s="83">
        <v>142.6</v>
      </c>
      <c r="DV7" s="83">
        <v>70.900000000000006</v>
      </c>
      <c r="DW7" s="83">
        <v>47.5</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1500</v>
      </c>
      <c r="IX7" s="83">
        <v>14.3</v>
      </c>
      <c r="IY7" s="83">
        <v>19</v>
      </c>
      <c r="IZ7" s="83">
        <v>13.9</v>
      </c>
      <c r="JA7" s="83">
        <v>13.4</v>
      </c>
      <c r="JB7" s="83">
        <v>17</v>
      </c>
      <c r="JC7" s="83">
        <v>16.5</v>
      </c>
      <c r="JD7" s="83">
        <v>15</v>
      </c>
      <c r="JE7" s="83">
        <v>12.8</v>
      </c>
      <c r="JF7" s="83">
        <v>11.1</v>
      </c>
      <c r="JG7" s="83">
        <v>13.6</v>
      </c>
      <c r="JH7" s="83">
        <v>61.7</v>
      </c>
      <c r="JI7" s="83">
        <v>32.299999999999997</v>
      </c>
      <c r="JJ7" s="83">
        <v>24.2</v>
      </c>
      <c r="JK7" s="83">
        <v>47</v>
      </c>
      <c r="JL7" s="83">
        <v>51.1</v>
      </c>
      <c r="JM7" s="83">
        <v>39.700000000000003</v>
      </c>
      <c r="JN7" s="83">
        <v>37.5</v>
      </c>
      <c r="JO7" s="83">
        <v>37.299999999999997</v>
      </c>
      <c r="JP7" s="83">
        <v>26</v>
      </c>
      <c r="JQ7" s="83">
        <v>23.4</v>
      </c>
      <c r="JR7" s="83">
        <v>142.6</v>
      </c>
      <c r="JS7" s="83">
        <v>70.900000000000006</v>
      </c>
      <c r="JT7" s="83">
        <v>47.5</v>
      </c>
      <c r="JU7" s="83">
        <v>0</v>
      </c>
      <c r="JV7" s="83">
        <v>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（最大出力合計1,500kW）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（最大出力合計1,500kW）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96.4</v>
      </c>
      <c r="AZ11" s="95">
        <f>AZ7</f>
        <v>122.1</v>
      </c>
      <c r="BA11" s="95">
        <f>BA7</f>
        <v>105.6</v>
      </c>
      <c r="BB11" s="95">
        <f>BB7</f>
        <v>91.4</v>
      </c>
      <c r="BC11" s="95">
        <f>BC7</f>
        <v>190.1</v>
      </c>
      <c r="BD11" s="84"/>
      <c r="BE11" s="84"/>
      <c r="BF11" s="84"/>
      <c r="BG11" s="84"/>
      <c r="BH11" s="84"/>
      <c r="BI11" s="94" t="s">
        <v>143</v>
      </c>
      <c r="BJ11" s="95">
        <f>BJ7</f>
        <v>182.9</v>
      </c>
      <c r="BK11" s="95">
        <f>BK7</f>
        <v>213.2</v>
      </c>
      <c r="BL11" s="95">
        <f>BL7</f>
        <v>267.5</v>
      </c>
      <c r="BM11" s="95">
        <f>BM7</f>
        <v>177.4</v>
      </c>
      <c r="BN11" s="95">
        <f>BN7</f>
        <v>201</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21788.6</v>
      </c>
      <c r="CG11" s="95">
        <f>CG7</f>
        <v>17221</v>
      </c>
      <c r="CH11" s="95">
        <f>CH7</f>
        <v>19160</v>
      </c>
      <c r="CI11" s="95">
        <f>CI7</f>
        <v>22446.7</v>
      </c>
      <c r="CJ11" s="95">
        <f>CJ7</f>
        <v>10814.7</v>
      </c>
      <c r="CK11" s="84"/>
      <c r="CL11" s="84"/>
      <c r="CM11" s="84"/>
      <c r="CN11" s="84"/>
      <c r="CO11" s="94" t="s">
        <v>144</v>
      </c>
      <c r="CP11" s="96">
        <f>CP7</f>
        <v>16823</v>
      </c>
      <c r="CQ11" s="96">
        <f>CQ7</f>
        <v>27727</v>
      </c>
      <c r="CR11" s="96">
        <f>CR7</f>
        <v>20235</v>
      </c>
      <c r="CS11" s="96">
        <f>CS7</f>
        <v>14113</v>
      </c>
      <c r="CT11" s="96">
        <f>CT7</f>
        <v>21507</v>
      </c>
      <c r="CU11" s="84"/>
      <c r="CV11" s="84"/>
      <c r="CW11" s="84"/>
      <c r="CX11" s="84"/>
      <c r="CY11" s="84"/>
      <c r="CZ11" s="94" t="s">
        <v>143</v>
      </c>
      <c r="DA11" s="95">
        <f>DA7</f>
        <v>14.3</v>
      </c>
      <c r="DB11" s="95">
        <f>DB7</f>
        <v>19</v>
      </c>
      <c r="DC11" s="95">
        <f>DC7</f>
        <v>13.9</v>
      </c>
      <c r="DD11" s="95">
        <f>DD7</f>
        <v>13.4</v>
      </c>
      <c r="DE11" s="95">
        <f>DE7</f>
        <v>17</v>
      </c>
      <c r="DF11" s="84"/>
      <c r="DG11" s="84"/>
      <c r="DH11" s="84"/>
      <c r="DI11" s="84"/>
      <c r="DJ11" s="94" t="s">
        <v>143</v>
      </c>
      <c r="DK11" s="95">
        <f>DK7</f>
        <v>61.7</v>
      </c>
      <c r="DL11" s="95">
        <f>DL7</f>
        <v>32.299999999999997</v>
      </c>
      <c r="DM11" s="95">
        <f>DM7</f>
        <v>24.2</v>
      </c>
      <c r="DN11" s="95">
        <f>DN7</f>
        <v>47</v>
      </c>
      <c r="DO11" s="95">
        <f>DO7</f>
        <v>51.1</v>
      </c>
      <c r="DP11" s="84"/>
      <c r="DQ11" s="84"/>
      <c r="DR11" s="84"/>
      <c r="DS11" s="84"/>
      <c r="DT11" s="94" t="s">
        <v>144</v>
      </c>
      <c r="DU11" s="95">
        <f>DU7</f>
        <v>142.6</v>
      </c>
      <c r="DV11" s="95">
        <f>DV7</f>
        <v>70.900000000000006</v>
      </c>
      <c r="DW11" s="95">
        <f>DW7</f>
        <v>47.5</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14.3</v>
      </c>
      <c r="IY11" s="95">
        <f>IY7</f>
        <v>19</v>
      </c>
      <c r="IZ11" s="95">
        <f>IZ7</f>
        <v>13.9</v>
      </c>
      <c r="JA11" s="95">
        <f>JA7</f>
        <v>13.4</v>
      </c>
      <c r="JB11" s="95">
        <f>JB7</f>
        <v>17</v>
      </c>
      <c r="JC11" s="84"/>
      <c r="JD11" s="84"/>
      <c r="JE11" s="84"/>
      <c r="JF11" s="84"/>
      <c r="JG11" s="94" t="s">
        <v>143</v>
      </c>
      <c r="JH11" s="95">
        <f>JH7</f>
        <v>61.7</v>
      </c>
      <c r="JI11" s="95">
        <f>JI7</f>
        <v>32.299999999999997</v>
      </c>
      <c r="JJ11" s="95">
        <f>JJ7</f>
        <v>24.2</v>
      </c>
      <c r="JK11" s="95">
        <f>JK7</f>
        <v>47</v>
      </c>
      <c r="JL11" s="95">
        <f>JL7</f>
        <v>51.1</v>
      </c>
      <c r="JM11" s="84"/>
      <c r="JN11" s="84"/>
      <c r="JO11" s="84"/>
      <c r="JP11" s="84"/>
      <c r="JQ11" s="94" t="s">
        <v>143</v>
      </c>
      <c r="JR11" s="95">
        <f>JR7</f>
        <v>142.6</v>
      </c>
      <c r="JS11" s="95">
        <f>JS7</f>
        <v>70.900000000000006</v>
      </c>
      <c r="JT11" s="95">
        <f>JT7</f>
        <v>47.5</v>
      </c>
      <c r="JU11" s="95">
        <f>JU7</f>
        <v>0</v>
      </c>
      <c r="JV11" s="95">
        <f>JV7</f>
        <v>0</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147</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148</v>
      </c>
      <c r="CP12" s="96">
        <f>CU7</f>
        <v>2390</v>
      </c>
      <c r="CQ12" s="96">
        <f>CV7</f>
        <v>32739</v>
      </c>
      <c r="CR12" s="96">
        <f>CW7</f>
        <v>34140</v>
      </c>
      <c r="CS12" s="96">
        <f>CX7</f>
        <v>33434</v>
      </c>
      <c r="CT12" s="96">
        <f>CY7</f>
        <v>36820</v>
      </c>
      <c r="CU12" s="84"/>
      <c r="CV12" s="84"/>
      <c r="CW12" s="84"/>
      <c r="CX12" s="84"/>
      <c r="CY12" s="84"/>
      <c r="CZ12" s="94" t="s">
        <v>148</v>
      </c>
      <c r="DA12" s="95">
        <f>DF7</f>
        <v>36.4</v>
      </c>
      <c r="DB12" s="95">
        <f>DG7</f>
        <v>31.6</v>
      </c>
      <c r="DC12" s="95">
        <f>DH7</f>
        <v>31.6</v>
      </c>
      <c r="DD12" s="95">
        <f>DI7</f>
        <v>30.1</v>
      </c>
      <c r="DE12" s="95">
        <f>DJ7</f>
        <v>30.3</v>
      </c>
      <c r="DF12" s="84"/>
      <c r="DG12" s="84"/>
      <c r="DH12" s="84"/>
      <c r="DI12" s="84"/>
      <c r="DJ12" s="94" t="s">
        <v>148</v>
      </c>
      <c r="DK12" s="95">
        <f>DP7</f>
        <v>8.3000000000000007</v>
      </c>
      <c r="DL12" s="95">
        <f>DQ7</f>
        <v>7.1</v>
      </c>
      <c r="DM12" s="95">
        <f>DR7</f>
        <v>7.3</v>
      </c>
      <c r="DN12" s="95">
        <f>DS7</f>
        <v>5.3</v>
      </c>
      <c r="DO12" s="95">
        <f>DT7</f>
        <v>6.4</v>
      </c>
      <c r="DP12" s="84"/>
      <c r="DQ12" s="84"/>
      <c r="DR12" s="84"/>
      <c r="DS12" s="84"/>
      <c r="DT12" s="94" t="s">
        <v>147</v>
      </c>
      <c r="DU12" s="95">
        <f>DZ7</f>
        <v>110.5</v>
      </c>
      <c r="DV12" s="95">
        <f>EA7</f>
        <v>156.5</v>
      </c>
      <c r="DW12" s="95">
        <f>EB7</f>
        <v>157.6</v>
      </c>
      <c r="DX12" s="95">
        <f>EC7</f>
        <v>173.7</v>
      </c>
      <c r="DY12" s="95">
        <f>ED7</f>
        <v>160.19999999999999</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148</v>
      </c>
      <c r="IX12" s="95">
        <f>IF($IX$8,JC7,"-")</f>
        <v>16.5</v>
      </c>
      <c r="IY12" s="95">
        <f>IF($IX$8,JD7,"-")</f>
        <v>15</v>
      </c>
      <c r="IZ12" s="95">
        <f>IF($IX$8,JE7,"-")</f>
        <v>12.8</v>
      </c>
      <c r="JA12" s="95">
        <f>IF($IX$8,JF7,"-")</f>
        <v>11.1</v>
      </c>
      <c r="JB12" s="95">
        <f>IF($IX$8,JG7,"-")</f>
        <v>13.6</v>
      </c>
      <c r="JC12" s="84"/>
      <c r="JD12" s="84"/>
      <c r="JE12" s="84"/>
      <c r="JF12" s="84"/>
      <c r="JG12" s="94" t="s">
        <v>147</v>
      </c>
      <c r="JH12" s="95">
        <f>IF($JH$8,JM7,"-")</f>
        <v>39.700000000000003</v>
      </c>
      <c r="JI12" s="95">
        <f>IF($JH$8,JN7,"-")</f>
        <v>37.5</v>
      </c>
      <c r="JJ12" s="95">
        <f>IF($JH$8,JO7,"-")</f>
        <v>37.299999999999997</v>
      </c>
      <c r="JK12" s="95">
        <f>IF($JH$8,JP7,"-")</f>
        <v>26</v>
      </c>
      <c r="JL12" s="95">
        <f>IF($JH$8,JQ7,"-")</f>
        <v>23.4</v>
      </c>
      <c r="JM12" s="84"/>
      <c r="JN12" s="84"/>
      <c r="JO12" s="84"/>
      <c r="JP12" s="84"/>
      <c r="JQ12" s="94" t="s">
        <v>149</v>
      </c>
      <c r="JR12" s="95">
        <f>IF($JR$8,JW7,"-")</f>
        <v>51.8</v>
      </c>
      <c r="JS12" s="95">
        <f>IF($JR$8,JX7,"-")</f>
        <v>34.200000000000003</v>
      </c>
      <c r="JT12" s="95">
        <f>IF($JR$8,JY7,"-")</f>
        <v>85.9</v>
      </c>
      <c r="JU12" s="95">
        <f>IF($JR$8,JZ7,"-")</f>
        <v>409.1</v>
      </c>
      <c r="JV12" s="95">
        <f>IF($JR$8,KA7,"-")</f>
        <v>329.7</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147</v>
      </c>
      <c r="KL12" s="95">
        <f>IF($KL$8,KQ7,"-")</f>
        <v>97.5</v>
      </c>
      <c r="KM12" s="95">
        <f>IF($KL$8,KR7,"-")</f>
        <v>96.6</v>
      </c>
      <c r="KN12" s="95">
        <f>IF($KL$8,KS7,"-")</f>
        <v>92.8</v>
      </c>
      <c r="KO12" s="95">
        <f>IF($KL$8,KT7,"-")</f>
        <v>95.9</v>
      </c>
      <c r="KP12" s="95">
        <f>IF($KL$8,KU7,"-")</f>
        <v>95.2</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96.4</v>
      </c>
      <c r="AZ17" s="106">
        <f t="shared" ref="AZ17:BC17" si="9">IF(AZ7="-",NA(),AZ7)</f>
        <v>122.1</v>
      </c>
      <c r="BA17" s="106">
        <f t="shared" si="9"/>
        <v>105.6</v>
      </c>
      <c r="BB17" s="106">
        <f t="shared" si="9"/>
        <v>91.4</v>
      </c>
      <c r="BC17" s="106">
        <f t="shared" si="9"/>
        <v>190.1</v>
      </c>
      <c r="BD17" s="100"/>
      <c r="BE17" s="100"/>
      <c r="BF17" s="100"/>
      <c r="BG17" s="100"/>
      <c r="BH17" s="100"/>
      <c r="BI17" s="105" t="s">
        <v>163</v>
      </c>
      <c r="BJ17" s="106">
        <f>IF(BJ7="-",NA(),BJ7)</f>
        <v>182.9</v>
      </c>
      <c r="BK17" s="106">
        <f t="shared" ref="BK17:BN17" si="10">IF(BK7="-",NA(),BK7)</f>
        <v>213.2</v>
      </c>
      <c r="BL17" s="106">
        <f t="shared" si="10"/>
        <v>267.5</v>
      </c>
      <c r="BM17" s="106">
        <f t="shared" si="10"/>
        <v>177.4</v>
      </c>
      <c r="BN17" s="106">
        <f t="shared" si="10"/>
        <v>201</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21788.6</v>
      </c>
      <c r="CG17" s="106">
        <f t="shared" ref="CG17:CJ17" si="12">IF(CG7="-",NA(),CG7)</f>
        <v>17221</v>
      </c>
      <c r="CH17" s="106">
        <f t="shared" si="12"/>
        <v>19160</v>
      </c>
      <c r="CI17" s="106">
        <f t="shared" si="12"/>
        <v>22446.7</v>
      </c>
      <c r="CJ17" s="106">
        <f t="shared" si="12"/>
        <v>10814.7</v>
      </c>
      <c r="CK17" s="100"/>
      <c r="CL17" s="100"/>
      <c r="CM17" s="100"/>
      <c r="CN17" s="100"/>
      <c r="CO17" s="105" t="s">
        <v>163</v>
      </c>
      <c r="CP17" s="107">
        <f>IF(CP7="-",NA(),CP7)</f>
        <v>16823</v>
      </c>
      <c r="CQ17" s="107">
        <f t="shared" ref="CQ17:CT17" si="13">IF(CQ7="-",NA(),CQ7)</f>
        <v>27727</v>
      </c>
      <c r="CR17" s="107">
        <f t="shared" si="13"/>
        <v>20235</v>
      </c>
      <c r="CS17" s="107">
        <f t="shared" si="13"/>
        <v>14113</v>
      </c>
      <c r="CT17" s="107">
        <f t="shared" si="13"/>
        <v>21507</v>
      </c>
      <c r="CU17" s="100"/>
      <c r="CV17" s="100"/>
      <c r="CW17" s="100"/>
      <c r="CX17" s="100"/>
      <c r="CY17" s="100"/>
      <c r="CZ17" s="105" t="s">
        <v>163</v>
      </c>
      <c r="DA17" s="106">
        <f>IF(DA7="-",NA(),DA7)</f>
        <v>14.3</v>
      </c>
      <c r="DB17" s="106">
        <f t="shared" ref="DB17:DE17" si="14">IF(DB7="-",NA(),DB7)</f>
        <v>19</v>
      </c>
      <c r="DC17" s="106">
        <f t="shared" si="14"/>
        <v>13.9</v>
      </c>
      <c r="DD17" s="106">
        <f t="shared" si="14"/>
        <v>13.4</v>
      </c>
      <c r="DE17" s="106">
        <f t="shared" si="14"/>
        <v>17</v>
      </c>
      <c r="DF17" s="100"/>
      <c r="DG17" s="100"/>
      <c r="DH17" s="100"/>
      <c r="DI17" s="100"/>
      <c r="DJ17" s="105" t="s">
        <v>163</v>
      </c>
      <c r="DK17" s="106">
        <f>IF(DK7="-",NA(),DK7)</f>
        <v>61.7</v>
      </c>
      <c r="DL17" s="106">
        <f t="shared" ref="DL17:DO17" si="15">IF(DL7="-",NA(),DL7)</f>
        <v>32.299999999999997</v>
      </c>
      <c r="DM17" s="106">
        <f t="shared" si="15"/>
        <v>24.2</v>
      </c>
      <c r="DN17" s="106">
        <f t="shared" si="15"/>
        <v>47</v>
      </c>
      <c r="DO17" s="106">
        <f t="shared" si="15"/>
        <v>51.1</v>
      </c>
      <c r="DP17" s="100"/>
      <c r="DQ17" s="100"/>
      <c r="DR17" s="100"/>
      <c r="DS17" s="100"/>
      <c r="DT17" s="105" t="s">
        <v>164</v>
      </c>
      <c r="DU17" s="106">
        <f>IF(DU7="-",NA(),DU7)</f>
        <v>142.6</v>
      </c>
      <c r="DV17" s="106">
        <f t="shared" ref="DV17:DY17" si="16">IF(DV7="-",NA(),DV7)</f>
        <v>70.900000000000006</v>
      </c>
      <c r="DW17" s="106">
        <f t="shared" si="16"/>
        <v>47.5</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f>IF(IX7="-",NA(),IX7)</f>
        <v>14.3</v>
      </c>
      <c r="IY17" s="106">
        <f t="shared" ref="IY17:JB17" si="29">IF(IY7="-",NA(),IY7)</f>
        <v>19</v>
      </c>
      <c r="IZ17" s="106">
        <f t="shared" si="29"/>
        <v>13.9</v>
      </c>
      <c r="JA17" s="106">
        <f t="shared" si="29"/>
        <v>13.4</v>
      </c>
      <c r="JB17" s="106">
        <f t="shared" si="29"/>
        <v>17</v>
      </c>
      <c r="JC17" s="100"/>
      <c r="JD17" s="100"/>
      <c r="JE17" s="100"/>
      <c r="JF17" s="100"/>
      <c r="JG17" s="105" t="s">
        <v>163</v>
      </c>
      <c r="JH17" s="106">
        <f>IF(JH7="-",NA(),JH7)</f>
        <v>61.7</v>
      </c>
      <c r="JI17" s="106">
        <f t="shared" ref="JI17:JL17" si="30">IF(JI7="-",NA(),JI7)</f>
        <v>32.299999999999997</v>
      </c>
      <c r="JJ17" s="106">
        <f t="shared" si="30"/>
        <v>24.2</v>
      </c>
      <c r="JK17" s="106">
        <f t="shared" si="30"/>
        <v>47</v>
      </c>
      <c r="JL17" s="106">
        <f t="shared" si="30"/>
        <v>51.1</v>
      </c>
      <c r="JM17" s="100"/>
      <c r="JN17" s="100"/>
      <c r="JO17" s="100"/>
      <c r="JP17" s="100"/>
      <c r="JQ17" s="105" t="s">
        <v>163</v>
      </c>
      <c r="JR17" s="106">
        <f>IF(JR7="-",NA(),JR7)</f>
        <v>142.6</v>
      </c>
      <c r="JS17" s="106">
        <f t="shared" ref="JS17:JV17" si="31">IF(JS7="-",NA(),JS7)</f>
        <v>70.900000000000006</v>
      </c>
      <c r="JT17" s="106">
        <f t="shared" si="31"/>
        <v>47.5</v>
      </c>
      <c r="JU17" s="106">
        <f t="shared" si="31"/>
        <v>0</v>
      </c>
      <c r="JV17" s="106">
        <f t="shared" si="31"/>
        <v>0</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166</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166</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167</v>
      </c>
      <c r="DA18" s="106">
        <f>IF(DF7="-",NA(),DF7)</f>
        <v>36.4</v>
      </c>
      <c r="DB18" s="106">
        <f t="shared" ref="DB18:DE18" si="44">IF(DG7="-",NA(),DG7)</f>
        <v>31.6</v>
      </c>
      <c r="DC18" s="106">
        <f t="shared" si="44"/>
        <v>31.6</v>
      </c>
      <c r="DD18" s="106">
        <f t="shared" si="44"/>
        <v>30.1</v>
      </c>
      <c r="DE18" s="106">
        <f t="shared" si="44"/>
        <v>30.3</v>
      </c>
      <c r="DF18" s="100"/>
      <c r="DG18" s="100"/>
      <c r="DH18" s="100"/>
      <c r="DI18" s="100"/>
      <c r="DJ18" s="105" t="s">
        <v>166</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166</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166</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166</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166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8" t="s">
        <v>172</v>
      </c>
      <c r="F22" s="199"/>
      <c r="G22" s="199"/>
      <c r="H22" s="199"/>
      <c r="I22" s="200"/>
    </row>
    <row r="23" spans="1:374" x14ac:dyDescent="0.15">
      <c r="A23" s="97">
        <f t="shared" si="7"/>
        <v>9</v>
      </c>
      <c r="B23" s="196" t="s">
        <v>173</v>
      </c>
      <c r="C23" s="196"/>
      <c r="D23" s="100"/>
      <c r="E23" s="201"/>
      <c r="F23" s="202"/>
      <c r="G23" s="202"/>
      <c r="H23" s="202"/>
      <c r="I23" s="203"/>
    </row>
    <row r="24" spans="1:374" x14ac:dyDescent="0.15">
      <c r="A24" s="97">
        <f t="shared" si="7"/>
        <v>10</v>
      </c>
      <c r="B24" s="196" t="s">
        <v>174</v>
      </c>
      <c r="C24" s="196"/>
      <c r="D24" s="100"/>
      <c r="E24" s="201"/>
      <c r="F24" s="202"/>
      <c r="G24" s="202"/>
      <c r="H24" s="202"/>
      <c r="I24" s="203"/>
    </row>
    <row r="25" spans="1:374" x14ac:dyDescent="0.15">
      <c r="A25" s="97">
        <f t="shared" si="7"/>
        <v>11</v>
      </c>
      <c r="B25" s="196" t="s">
        <v>175</v>
      </c>
      <c r="C25" s="196"/>
      <c r="D25" s="100"/>
      <c r="E25" s="201"/>
      <c r="F25" s="202"/>
      <c r="G25" s="202"/>
      <c r="H25" s="202"/>
      <c r="I25" s="203"/>
    </row>
    <row r="26" spans="1:374" x14ac:dyDescent="0.15">
      <c r="A26" s="97">
        <f t="shared" si="7"/>
        <v>12</v>
      </c>
      <c r="B26" s="196" t="s">
        <v>176</v>
      </c>
      <c r="C26" s="196"/>
      <c r="D26" s="100"/>
      <c r="E26" s="201"/>
      <c r="F26" s="202"/>
      <c r="G26" s="202"/>
      <c r="H26" s="202"/>
      <c r="I26" s="203"/>
    </row>
    <row r="27" spans="1:374" x14ac:dyDescent="0.15">
      <c r="A27" s="97">
        <f t="shared" si="7"/>
        <v>13</v>
      </c>
      <c r="B27" s="196" t="s">
        <v>177</v>
      </c>
      <c r="C27" s="196"/>
      <c r="D27" s="100"/>
      <c r="E27" s="201"/>
      <c r="F27" s="202"/>
      <c r="G27" s="202"/>
      <c r="H27" s="202"/>
      <c r="I27" s="203"/>
    </row>
    <row r="28" spans="1:374" x14ac:dyDescent="0.15">
      <c r="A28" s="97">
        <f t="shared" si="7"/>
        <v>14</v>
      </c>
      <c r="B28" s="196" t="s">
        <v>178</v>
      </c>
      <c r="C28" s="196"/>
      <c r="D28" s="100"/>
      <c r="E28" s="201"/>
      <c r="F28" s="202"/>
      <c r="G28" s="202"/>
      <c r="H28" s="202"/>
      <c r="I28" s="203"/>
    </row>
    <row r="29" spans="1:374" x14ac:dyDescent="0.15">
      <c r="A29" s="97">
        <f t="shared" si="7"/>
        <v>15</v>
      </c>
      <c r="B29" s="196" t="s">
        <v>179</v>
      </c>
      <c r="C29" s="196"/>
      <c r="D29" s="100"/>
      <c r="E29" s="201"/>
      <c r="F29" s="202"/>
      <c r="G29" s="202"/>
      <c r="H29" s="202"/>
      <c r="I29" s="203"/>
    </row>
    <row r="30" spans="1:374" x14ac:dyDescent="0.15">
      <c r="A30" s="97">
        <f t="shared" si="7"/>
        <v>16</v>
      </c>
      <c r="B30" s="196" t="s">
        <v>180</v>
      </c>
      <c r="C30" s="196"/>
      <c r="D30" s="100"/>
      <c r="E30" s="201"/>
      <c r="F30" s="202"/>
      <c r="G30" s="202"/>
      <c r="H30" s="202"/>
      <c r="I30" s="203"/>
    </row>
    <row r="31" spans="1:374" x14ac:dyDescent="0.15">
      <c r="A31" s="97">
        <f t="shared" si="7"/>
        <v>17</v>
      </c>
      <c r="B31" s="196" t="s">
        <v>181</v>
      </c>
      <c r="C31" s="196"/>
      <c r="D31" s="100"/>
      <c r="E31" s="201"/>
      <c r="F31" s="202"/>
      <c r="G31" s="202"/>
      <c r="H31" s="202"/>
      <c r="I31" s="203"/>
    </row>
    <row r="32" spans="1:374" x14ac:dyDescent="0.15">
      <c r="A32" s="97">
        <f t="shared" si="7"/>
        <v>18</v>
      </c>
      <c r="B32" s="196" t="s">
        <v>182</v>
      </c>
      <c r="C32" s="196"/>
      <c r="D32" s="100"/>
      <c r="E32" s="201"/>
      <c r="F32" s="202"/>
      <c r="G32" s="202"/>
      <c r="H32" s="202"/>
      <c r="I32" s="203"/>
    </row>
    <row r="33" spans="1:16" x14ac:dyDescent="0.15">
      <c r="A33" s="97">
        <f t="shared" si="7"/>
        <v>19</v>
      </c>
      <c r="B33" s="196" t="s">
        <v>183</v>
      </c>
      <c r="C33" s="196"/>
      <c r="D33" s="100"/>
      <c r="E33" s="201"/>
      <c r="F33" s="202"/>
      <c r="G33" s="202"/>
      <c r="H33" s="202"/>
      <c r="I33" s="203"/>
    </row>
    <row r="34" spans="1:16" x14ac:dyDescent="0.15">
      <c r="A34" s="97">
        <f t="shared" si="7"/>
        <v>20</v>
      </c>
      <c r="B34" s="196" t="s">
        <v>184</v>
      </c>
      <c r="C34" s="196"/>
      <c r="D34" s="100"/>
      <c r="E34" s="201"/>
      <c r="F34" s="202"/>
      <c r="G34" s="202"/>
      <c r="H34" s="202"/>
      <c r="I34" s="203"/>
    </row>
    <row r="35" spans="1:16" ht="25.5" customHeight="1" x14ac:dyDescent="0.15">
      <c r="E35" s="204"/>
      <c r="F35" s="205"/>
      <c r="G35" s="205"/>
      <c r="H35" s="205"/>
      <c r="I35" s="206"/>
    </row>
    <row r="36" spans="1:16" x14ac:dyDescent="0.15">
      <c r="A36" t="s">
        <v>185</v>
      </c>
      <c r="B36" t="s">
        <v>186</v>
      </c>
    </row>
    <row r="37" spans="1:16" x14ac:dyDescent="0.15">
      <c r="A37" t="s">
        <v>187</v>
      </c>
      <c r="B37" t="s">
        <v>188</v>
      </c>
      <c r="L37" s="198" t="s">
        <v>172</v>
      </c>
      <c r="M37" s="199"/>
      <c r="N37" s="199"/>
      <c r="O37" s="199"/>
      <c r="P37" s="200"/>
    </row>
    <row r="38" spans="1:16" x14ac:dyDescent="0.15">
      <c r="A38" t="s">
        <v>189</v>
      </c>
      <c r="B38" t="s">
        <v>190</v>
      </c>
      <c r="L38" s="201"/>
      <c r="M38" s="202"/>
      <c r="N38" s="202"/>
      <c r="O38" s="202"/>
      <c r="P38" s="203"/>
    </row>
    <row r="39" spans="1:16" x14ac:dyDescent="0.15">
      <c r="A39" t="s">
        <v>191</v>
      </c>
      <c r="B39" t="s">
        <v>192</v>
      </c>
      <c r="L39" s="201"/>
      <c r="M39" s="202"/>
      <c r="N39" s="202"/>
      <c r="O39" s="202"/>
      <c r="P39" s="203"/>
    </row>
    <row r="40" spans="1:16" x14ac:dyDescent="0.15">
      <c r="A40" t="s">
        <v>193</v>
      </c>
      <c r="B40" t="s">
        <v>194</v>
      </c>
      <c r="L40" s="201"/>
      <c r="M40" s="202"/>
      <c r="N40" s="202"/>
      <c r="O40" s="202"/>
      <c r="P40" s="203"/>
    </row>
    <row r="41" spans="1:16" x14ac:dyDescent="0.15">
      <c r="A41" t="s">
        <v>195</v>
      </c>
      <c r="B41" t="s">
        <v>196</v>
      </c>
      <c r="L41" s="201"/>
      <c r="M41" s="202"/>
      <c r="N41" s="202"/>
      <c r="O41" s="202"/>
      <c r="P41" s="203"/>
    </row>
    <row r="42" spans="1:16" x14ac:dyDescent="0.15">
      <c r="A42" t="s">
        <v>197</v>
      </c>
      <c r="B42" t="s">
        <v>198</v>
      </c>
      <c r="L42" s="201"/>
      <c r="M42" s="202"/>
      <c r="N42" s="202"/>
      <c r="O42" s="202"/>
      <c r="P42" s="203"/>
    </row>
    <row r="43" spans="1:16" x14ac:dyDescent="0.15">
      <c r="A43" t="s">
        <v>199</v>
      </c>
      <c r="B43" t="s">
        <v>200</v>
      </c>
      <c r="L43" s="201"/>
      <c r="M43" s="202"/>
      <c r="N43" s="202"/>
      <c r="O43" s="202"/>
      <c r="P43" s="203"/>
    </row>
    <row r="44" spans="1:16" x14ac:dyDescent="0.15">
      <c r="A44" t="s">
        <v>201</v>
      </c>
      <c r="B44" t="s">
        <v>202</v>
      </c>
      <c r="L44" s="201"/>
      <c r="M44" s="202"/>
      <c r="N44" s="202"/>
      <c r="O44" s="202"/>
      <c r="P44" s="203"/>
    </row>
    <row r="45" spans="1:16" x14ac:dyDescent="0.15">
      <c r="A45" t="s">
        <v>203</v>
      </c>
      <c r="B45" t="s">
        <v>204</v>
      </c>
      <c r="L45" s="201"/>
      <c r="M45" s="202"/>
      <c r="N45" s="202"/>
      <c r="O45" s="202"/>
      <c r="P45" s="203"/>
    </row>
    <row r="46" spans="1:16" x14ac:dyDescent="0.15">
      <c r="A46" t="s">
        <v>205</v>
      </c>
      <c r="B46" t="s">
        <v>206</v>
      </c>
      <c r="L46" s="201"/>
      <c r="M46" s="202"/>
      <c r="N46" s="202"/>
      <c r="O46" s="202"/>
      <c r="P46" s="203"/>
    </row>
    <row r="47" spans="1:16" x14ac:dyDescent="0.15">
      <c r="A47" t="s">
        <v>207</v>
      </c>
      <c r="B47" t="s">
        <v>208</v>
      </c>
      <c r="L47" s="201"/>
      <c r="M47" s="202"/>
      <c r="N47" s="202"/>
      <c r="O47" s="202"/>
      <c r="P47" s="203"/>
    </row>
    <row r="48" spans="1:16" x14ac:dyDescent="0.15">
      <c r="A48" t="s">
        <v>209</v>
      </c>
      <c r="B48" t="s">
        <v>210</v>
      </c>
      <c r="L48" s="201"/>
      <c r="M48" s="202"/>
      <c r="N48" s="202"/>
      <c r="O48" s="202"/>
      <c r="P48" s="203"/>
    </row>
    <row r="49" spans="1:16" x14ac:dyDescent="0.15">
      <c r="A49" t="s">
        <v>211</v>
      </c>
      <c r="B49" t="s">
        <v>212</v>
      </c>
      <c r="L49" s="201"/>
      <c r="M49" s="202"/>
      <c r="N49" s="202"/>
      <c r="O49" s="202"/>
      <c r="P49" s="203"/>
    </row>
    <row r="50" spans="1:16" ht="26.25" customHeight="1" x14ac:dyDescent="0.15">
      <c r="A50" t="s">
        <v>213</v>
      </c>
      <c r="B50" t="s">
        <v>214</v>
      </c>
      <c r="L50" s="204"/>
      <c r="M50" s="205"/>
      <c r="N50" s="205"/>
      <c r="O50" s="205"/>
      <c r="P50" s="206"/>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2022-01-21T01:06:11Z</cp:lastPrinted>
  <dcterms:created xsi:type="dcterms:W3CDTF">2021-12-03T06:39:56Z</dcterms:created>
  <dcterms:modified xsi:type="dcterms:W3CDTF">2022-01-21T01:06:24Z</dcterms:modified>
  <cp:category/>
</cp:coreProperties>
</file>