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mc:AlternateContent xmlns:mc="http://schemas.openxmlformats.org/markup-compatibility/2006">
    <mc:Choice Requires="x15">
      <x15ac:absPath xmlns:x15ac="http://schemas.microsoft.com/office/spreadsheetml/2010/11/ac" url="\\d-file\共有文書\各課フォルダ\022水道課\02上水道\003上水道\◎調査\いろいろ調査\財務課（総務課）照会調査\経営比較分析表 調査\R2年度分（R3年度作成）\"/>
    </mc:Choice>
  </mc:AlternateContent>
  <xr:revisionPtr revIDLastSave="0" documentId="13_ncr:1_{7D43849F-8C24-44F9-8C70-790287E7F8B3}" xr6:coauthVersionLast="36" xr6:coauthVersionMax="36" xr10:uidLastSave="{00000000-0000-0000-0000-000000000000}"/>
  <workbookProtection workbookAlgorithmName="SHA-512" workbookHashValue="3tGzQ4fI2Ouw50jLaNG72yZPBAMTvVcCMIv6IdyjAtoCktKPl5xd2+0HQSr1aKABqMJvMONDOHuQx4DvuQ2iZw==" workbookSaltValue="l2wL630FouEQZYQjf6q2nA==" workbookSpinCount="100000" lockStructure="1"/>
  <bookViews>
    <workbookView xWindow="0" yWindow="0" windowWidth="19140" windowHeight="110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Q6" i="5"/>
  <c r="P6" i="5"/>
  <c r="O6" i="5"/>
  <c r="I10" i="4" s="1"/>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H85" i="4"/>
  <c r="G85" i="4"/>
  <c r="F85" i="4"/>
  <c r="W10" i="4"/>
  <c r="P10" i="4"/>
  <c r="B10" i="4"/>
  <c r="BB8" i="4"/>
  <c r="AL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<sst xmlns="http://schemas.openxmlformats.org/spreadsheetml/2006/main" count="228" uniqueCount="113">
  <si>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</si>
  <si>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</si>
  <si>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</si>
  <si>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</si>
  <si>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</si>
  <si>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</si>
  <si>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</si>
  <si>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</si>
  <si>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</si>
  <si>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</si>
  <si>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</si>
  <si>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</si>
  <si>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</si>
  <si>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</si>
  <si>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</si>
  <si>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</si>
  <si>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</si>
  <si>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</si>
  <si>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</si>
  <si>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</si>
  <si>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</si>
  <si>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</si>
  <si>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</si>
  <si>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</si>
  <si>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</si>
  <si>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</si>
  <si>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</si>
  <si>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</si>
  <si>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</si>
  <si>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</si>
  <si>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</si>
  <si>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</si>
  <si>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</si>
  <si>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</si>
  <si>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</si>
  <si>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</si>
  <si>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</si>
  <si>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</si>
  <si>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</si>
  <si>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</si>
  <si>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</si>
  <si>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</si>
  <si>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</si>
  <si>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</si>
  <si>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</si>
  <si>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</si>
  <si>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</si>
  <si>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</si>
  <si>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</si>
  <si>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</si>
  <si>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</si>
  <si>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</si>
  <si>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</si>
  <si>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</si>
  <si>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</si>
  <si>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</si>
  <si>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</si>
  <si>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</si>
  <si>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</si>
  <si>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</si>
  <si>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</si>
  <si>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</si>
  <si>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</si>
  <si>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</si>
  <si>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</si>
  <si>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</si>
  <si>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</si>
  <si>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</si>
  <si>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</si>
  <si>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</si>
  <si>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</si>
  <si>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</si>
  <si>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</si>
  <si>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</si>
  <si>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</si>
  <si>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</si>
  <si>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</si>
  <si>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</si>
  <si>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</si>
  <si>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</si>
  <si>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</si>
  <si>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</si>
  <si>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</si>
  <si>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</si>
  <si>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</si>
  <si>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</si>
  <si>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</si>
  <si>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</si>
  <si>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</si>
  <si>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</si>
  <si>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</si>
  <si>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</si>
  <si>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</si>
  <si>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</si>
  <si>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</si>
  <si>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</si>
  <si>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</si>
  <si>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</si>
  <si>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</si>
  <si>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</si>
  <si>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</si>
  <si>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</si>
  <si>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</si>
  <si>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</si>
  <si>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</si>
  <si>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</si>
  <si>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</si>
  <si>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</si>
  <si>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</si>
  <si>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</si>
  <si>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①経常収支比率は100％を超え黒字を示しているが、前年度までの各数値は、それぞれ下回っており、今後の経過を注意していく必要がある。
②累積欠損金比率は年々改善されているが、全国平均から見ると高い数値を示しており、今後も経営改善を図っていく必要がある。
③流動比率は全国平均、類似団体を下回ってはいるものの、令和2年度は令和元年度に続き200％を超えることができた。
④企業債残高対給水収益比率は、企業債残高が減少したため改善している。
⑤料金回収率は100％を上回ったが、今後も費用縮減に向けた努力が必要になると考えている。
⑥給水原価は全国平均、類似団体を下回ったが、今後も費用縮減に向けた努力が必要になると考えている。
⑦施設利用率、⑧有収率とも全国平均、類似団体を下回った。これらの指標を改善できるよう漏水箇所の発見に努めるとともに、適切な施設運営を行いたい。</t>
    <rPh sb="25" eb="28">
      <t>ゼンネンド</t>
    </rPh>
    <rPh sb="31" eb="34">
      <t>カクスウチ</t>
    </rPh>
    <rPh sb="86" eb="88">
      <t>ゼンコク</t>
    </rPh>
    <rPh sb="88" eb="90">
      <t>ヘイキン</t>
    </rPh>
    <rPh sb="92" eb="93">
      <t>ミ</t>
    </rPh>
    <rPh sb="109" eb="111">
      <t>ケイエイ</t>
    </rPh>
    <rPh sb="111" eb="113">
      <t>カイゼン</t>
    </rPh>
    <rPh sb="114" eb="115">
      <t>ハカ</t>
    </rPh>
    <rPh sb="153" eb="155">
      <t>レイワ</t>
    </rPh>
    <rPh sb="159" eb="161">
      <t>レイワ</t>
    </rPh>
    <rPh sb="161" eb="162">
      <t>モト</t>
    </rPh>
    <rPh sb="165" eb="166">
      <t>ツヅ</t>
    </rPh>
    <rPh sb="230" eb="232">
      <t>ウワマワ</t>
    </rPh>
    <rPh sb="236" eb="238">
      <t>コンゴ</t>
    </rPh>
    <rPh sb="239" eb="241">
      <t>ヒヨウ</t>
    </rPh>
    <rPh sb="241" eb="243">
      <t>シュクゲン</t>
    </rPh>
    <rPh sb="244" eb="245">
      <t>ム</t>
    </rPh>
    <rPh sb="247" eb="249">
      <t>ドリョク</t>
    </rPh>
    <rPh sb="250" eb="252">
      <t>ヒツヨウ</t>
    </rPh>
    <rPh sb="256" eb="257">
      <t>カンガ</t>
    </rPh>
    <phoneticPr fontId="4"/>
  </si>
  <si>
    <t>①有形固定資産減価償却率は、全国平均、類似団体とも上回り、②管路経年化率は全国平均、類似団体とも下回っているが、③の管路更新率を見てもわかるように、過去数年間、管路の更新をほとんど行っていない。管路の老朽化が徐々に進行しているため、計画的に更新をしていく必要があると考えている。</t>
    <rPh sb="76" eb="77">
      <t>スウ</t>
    </rPh>
    <rPh sb="127" eb="129">
      <t>ヒツヨウ</t>
    </rPh>
    <rPh sb="133" eb="134">
      <t>カンガ</t>
    </rPh>
    <phoneticPr fontId="4"/>
  </si>
  <si>
    <t>　経営状況については、全体的に全国平均、類似団体を下回っているが、今後も経費削減、適切な施設運営、整備等により改善に努めなければならない。
　また将来世代への負担を減らすために、料金改定の検討を進めていく必要があり、併せて施設の老朽化が進行しているため、必要な時期に必要な投資ができるよう策定したアセットマネジメント、経営戦略に基づき、計画的に施設の更新を進める必要があると考えている。</t>
    <rPh sb="33" eb="35">
      <t>コンゴ</t>
    </rPh>
    <rPh sb="102" eb="104">
      <t>ヒツヨウ</t>
    </rPh>
    <rPh sb="108" eb="109">
      <t>アワ</t>
    </rPh>
    <rPh sb="144" eb="146">
      <t>サクテイ</t>
    </rPh>
    <rPh sb="164" eb="165">
      <t>モト</t>
    </rPh>
    <rPh sb="181" eb="183">
      <t>ヒツヨウ</t>
    </rPh>
    <rPh sb="187" eb="18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</si>
</sst>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0.16</c:v>
                </c:pt>
                <c:pt idx="1">
                  <c:v>0</c:v>
                </c:pt>
                <c:pt idx="2">
                  <c:v>0</c:v>
                </c:pt>
                <c:pt idx="3">
                  <c:v>0</c:v>
                </c:pt>
                <c:pt idx="4">
                  <c:v>0</c:v>
                </c:pt>
              </c:numCache>
            </c:numRef>
          </c:val>
          <c:extLst>
            <c:ext xmlns:c16="http://schemas.microsoft.com/office/drawing/2014/chart" uri="{C3380CC4-5D6E-409C-BE32-E72D297353CC}">
              <c16:uniqueId val="{00000000-1F69-4D69-A8FC-80341D30D1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1F69-4D69-A8FC-80341D30D1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44.76</c:v>
                </c:pt>
                <c:pt idx="1">
                  <c:v>46.19</c:v>
                </c:pt>
                <c:pt idx="2">
                  <c:v>45.34</c:v>
                </c:pt>
                <c:pt idx="3">
                  <c:v>44.39</c:v>
                </c:pt>
                <c:pt idx="4">
                  <c:v>46.65</c:v>
                </c:pt>
              </c:numCache>
            </c:numRef>
          </c:val>
          <c:extLst>
            <c:ext xmlns:c16="http://schemas.microsoft.com/office/drawing/2014/chart" uri="{C3380CC4-5D6E-409C-BE32-E72D297353CC}">
              <c16:uniqueId val="{00000000-C852-4CB2-BB14-C4A270EA77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C852-4CB2-BB14-C4A270EA77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80.959999999999994</c:v>
                </c:pt>
                <c:pt idx="1">
                  <c:v>79.86</c:v>
                </c:pt>
                <c:pt idx="2">
                  <c:v>79.52</c:v>
                </c:pt>
                <c:pt idx="3">
                  <c:v>78.83</c:v>
                </c:pt>
                <c:pt idx="4">
                  <c:v>77.209999999999994</c:v>
                </c:pt>
              </c:numCache>
            </c:numRef>
          </c:val>
          <c:extLst>
            <c:ext xmlns:c16="http://schemas.microsoft.com/office/drawing/2014/chart" uri="{C3380CC4-5D6E-409C-BE32-E72D297353CC}">
              <c16:uniqueId val="{00000000-814E-48DD-9EB1-49660FEA4D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814E-48DD-9EB1-49660FEA4D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103.08</c:v>
                </c:pt>
                <c:pt idx="1">
                  <c:v>109.01</c:v>
                </c:pt>
                <c:pt idx="2">
                  <c:v>108.41</c:v>
                </c:pt>
                <c:pt idx="3">
                  <c:v>102.53</c:v>
                </c:pt>
                <c:pt idx="4">
                  <c:v>111.43</c:v>
                </c:pt>
              </c:numCache>
            </c:numRef>
          </c:val>
          <c:extLst>
            <c:ext xmlns:c16="http://schemas.microsoft.com/office/drawing/2014/chart" uri="{C3380CC4-5D6E-409C-BE32-E72D297353CC}">
              <c16:uniqueId val="{00000000-5722-4834-9BF5-F01E4CDB3C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5722-4834-9BF5-F01E4CDB3C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46.01</c:v>
                </c:pt>
                <c:pt idx="1">
                  <c:v>48.13</c:v>
                </c:pt>
                <c:pt idx="2">
                  <c:v>50.22</c:v>
                </c:pt>
                <c:pt idx="3">
                  <c:v>52.18</c:v>
                </c:pt>
                <c:pt idx="4">
                  <c:v>54.11</c:v>
                </c:pt>
              </c:numCache>
            </c:numRef>
          </c:val>
          <c:extLst>
            <c:ext xmlns:c16="http://schemas.microsoft.com/office/drawing/2014/chart" uri="{C3380CC4-5D6E-409C-BE32-E72D297353CC}">
              <c16:uniqueId val="{00000000-66E0-4B1B-968C-662678E2E3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66E0-4B1B-968C-662678E2E3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4.08</c:v>
                </c:pt>
                <c:pt idx="1">
                  <c:v>4.88</c:v>
                </c:pt>
                <c:pt idx="2">
                  <c:v>4.88</c:v>
                </c:pt>
                <c:pt idx="3">
                  <c:v>4.88</c:v>
                </c:pt>
                <c:pt idx="4">
                  <c:v>5.41</c:v>
                </c:pt>
              </c:numCache>
            </c:numRef>
          </c:val>
          <c:extLst>
            <c:ext xmlns:c16="http://schemas.microsoft.com/office/drawing/2014/chart" uri="{C3380CC4-5D6E-409C-BE32-E72D297353CC}">
              <c16:uniqueId val="{00000000-3D02-41BC-BF18-175978CE56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3D02-41BC-BF18-175978CE56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47.21</c:v>
                </c:pt>
                <c:pt idx="1">
                  <c:v>32.869999999999997</c:v>
                </c:pt>
                <c:pt idx="2">
                  <c:v>23.32</c:v>
                </c:pt>
                <c:pt idx="3">
                  <c:v>20.53</c:v>
                </c:pt>
                <c:pt idx="4">
                  <c:v>5.86</c:v>
                </c:pt>
              </c:numCache>
            </c:numRef>
          </c:val>
          <c:extLst>
            <c:ext xmlns:c16="http://schemas.microsoft.com/office/drawing/2014/chart" uri="{C3380CC4-5D6E-409C-BE32-E72D297353CC}">
              <c16:uniqueId val="{00000000-17CF-4F48-8511-524453A0BE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17CF-4F48-8511-524453A0BE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151.16</c:v>
                </c:pt>
                <c:pt idx="1">
                  <c:v>176.43</c:v>
                </c:pt>
                <c:pt idx="2">
                  <c:v>208.32</c:v>
                </c:pt>
                <c:pt idx="3">
                  <c:v>204.09</c:v>
                </c:pt>
                <c:pt idx="4">
                  <c:v>244.14</c:v>
                </c:pt>
              </c:numCache>
            </c:numRef>
          </c:val>
          <c:extLst>
            <c:ext xmlns:c16="http://schemas.microsoft.com/office/drawing/2014/chart" uri="{C3380CC4-5D6E-409C-BE32-E72D297353CC}">
              <c16:uniqueId val="{00000000-7697-42AC-8A5E-95500B6CB6E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7697-42AC-8A5E-95500B6CB6E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524.80999999999995</c:v>
                </c:pt>
                <c:pt idx="1">
                  <c:v>477.54</c:v>
                </c:pt>
                <c:pt idx="2">
                  <c:v>446.8</c:v>
                </c:pt>
                <c:pt idx="3">
                  <c:v>424.31</c:v>
                </c:pt>
                <c:pt idx="4">
                  <c:v>391.44</c:v>
                </c:pt>
              </c:numCache>
            </c:numRef>
          </c:val>
          <c:extLst>
            <c:ext xmlns:c16="http://schemas.microsoft.com/office/drawing/2014/chart" uri="{C3380CC4-5D6E-409C-BE32-E72D297353CC}">
              <c16:uniqueId val="{00000000-E923-414D-96AD-854F2285E2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E923-414D-96AD-854F2285E2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96.97</c:v>
                </c:pt>
                <c:pt idx="1">
                  <c:v>104.98</c:v>
                </c:pt>
                <c:pt idx="2">
                  <c:v>104.13</c:v>
                </c:pt>
                <c:pt idx="3">
                  <c:v>97.55</c:v>
                </c:pt>
                <c:pt idx="4">
                  <c:v>106.82</c:v>
                </c:pt>
              </c:numCache>
            </c:numRef>
          </c:val>
          <c:extLst>
            <c:ext xmlns:c16="http://schemas.microsoft.com/office/drawing/2014/chart" uri="{C3380CC4-5D6E-409C-BE32-E72D297353CC}">
              <c16:uniqueId val="{00000000-9A09-4EC6-B17D-2AEBF12387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9A09-4EC6-B17D-2AEBF12387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142.43</c:v>
                </c:pt>
                <c:pt idx="1">
                  <c:v>133.44</c:v>
                </c:pt>
                <c:pt idx="2">
                  <c:v>133.43</c:v>
                </c:pt>
                <c:pt idx="3">
                  <c:v>143.07</c:v>
                </c:pt>
                <c:pt idx="4">
                  <c:v>130.44</c:v>
                </c:pt>
              </c:numCache>
            </c:numRef>
          </c:val>
          <c:extLst>
            <c:ext xmlns:c16="http://schemas.microsoft.com/office/drawing/2014/chart" uri="{C3380CC4-5D6E-409C-BE32-E72D297353CC}">
              <c16:uniqueId val="{00000000-5919-4E73-BEC8-5D1E41AC6F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5919-4E73-BEC8-5D1E41AC6F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鳥取県　大山町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15926</v>
      </c>
      <c r="AM8" s="61"/>
      <c r="AN8" s="61"/>
      <c r="AO8" s="61"/>
      <c r="AP8" s="61"/>
      <c r="AQ8" s="61"/>
      <c r="AR8" s="61"/>
      <c r="AS8" s="61"/>
      <c r="AT8" s="52">
        <f>データ!$S$6</f>
        <v>189.83</v>
      </c>
      <c r="AU8" s="53"/>
      <c r="AV8" s="53"/>
      <c r="AW8" s="53"/>
      <c r="AX8" s="53"/>
      <c r="AY8" s="53"/>
      <c r="AZ8" s="53"/>
      <c r="BA8" s="53"/>
      <c r="BB8" s="54">
        <f>データ!$T$6</f>
        <v>83.9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77.45</v>
      </c>
      <c r="J10" s="53"/>
      <c r="K10" s="53"/>
      <c r="L10" s="53"/>
      <c r="M10" s="53"/>
      <c r="N10" s="53"/>
      <c r="O10" s="64"/>
      <c r="P10" s="54">
        <f>データ!$P$6</f>
        <v>89.28</v>
      </c>
      <c r="Q10" s="54"/>
      <c r="R10" s="54"/>
      <c r="S10" s="54"/>
      <c r="T10" s="54"/>
      <c r="U10" s="54"/>
      <c r="V10" s="54"/>
      <c r="W10" s="61">
        <f>データ!$Q$6</f>
        <v>1194</v>
      </c>
      <c r="X10" s="61"/>
      <c r="Y10" s="61"/>
      <c r="Z10" s="61"/>
      <c r="AA10" s="61"/>
      <c r="AB10" s="61"/>
      <c r="AC10" s="61"/>
      <c r="AD10" s="2"/>
      <c r="AE10" s="2"/>
      <c r="AF10" s="2"/>
      <c r="AG10" s="2"/>
      <c r="AH10" s="4"/>
      <c r="AI10" s="4"/>
      <c r="AJ10" s="4"/>
      <c r="AK10" s="4"/>
      <c r="AL10" s="61">
        <f>データ!$U$6</f>
        <v>14126</v>
      </c>
      <c r="AM10" s="61"/>
      <c r="AN10" s="61"/>
      <c r="AO10" s="61"/>
      <c r="AP10" s="61"/>
      <c r="AQ10" s="61"/>
      <c r="AR10" s="61"/>
      <c r="AS10" s="61"/>
      <c r="AT10" s="52">
        <f>データ!$V$6</f>
        <v>67.010000000000005</v>
      </c>
      <c r="AU10" s="53"/>
      <c r="AV10" s="53"/>
      <c r="AW10" s="53"/>
      <c r="AX10" s="53"/>
      <c r="AY10" s="53"/>
      <c r="AZ10" s="53"/>
      <c r="BA10" s="53"/>
      <c r="BB10" s="54">
        <f>データ!$W$6</f>
        <v>210.8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1" t="s">
        <v>111</v>
      </c>
      <c r="BM47" s="82"/>
      <c r="BN47" s="82"/>
      <c r="BO47" s="82"/>
      <c r="BP47" s="82"/>
      <c r="BQ47" s="82"/>
      <c r="BR47" s="82"/>
      <c r="BS47" s="82"/>
      <c r="BT47" s="82"/>
      <c r="BU47" s="82"/>
      <c r="BV47" s="82"/>
      <c r="BW47" s="82"/>
      <c r="BX47" s="82"/>
      <c r="BY47" s="82"/>
      <c r="BZ47" s="8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1"/>
      <c r="BM60" s="82"/>
      <c r="BN60" s="82"/>
      <c r="BO60" s="82"/>
      <c r="BP60" s="82"/>
      <c r="BQ60" s="82"/>
      <c r="BR60" s="82"/>
      <c r="BS60" s="82"/>
      <c r="BT60" s="82"/>
      <c r="BU60" s="82"/>
      <c r="BV60" s="82"/>
      <c r="BW60" s="82"/>
      <c r="BX60" s="82"/>
      <c r="BY60" s="82"/>
      <c r="BZ60" s="83"/>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1"/>
      <c r="BM61" s="82"/>
      <c r="BN61" s="82"/>
      <c r="BO61" s="82"/>
      <c r="BP61" s="82"/>
      <c r="BQ61" s="82"/>
      <c r="BR61" s="82"/>
      <c r="BS61" s="82"/>
      <c r="BT61" s="82"/>
      <c r="BU61" s="82"/>
      <c r="BV61" s="82"/>
      <c r="BW61" s="82"/>
      <c r="BX61" s="82"/>
      <c r="BY61" s="82"/>
      <c r="BZ61" s="8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1" t="s">
        <v>112</v>
      </c>
      <c r="BM66" s="82"/>
      <c r="BN66" s="82"/>
      <c r="BO66" s="82"/>
      <c r="BP66" s="82"/>
      <c r="BQ66" s="82"/>
      <c r="BR66" s="82"/>
      <c r="BS66" s="82"/>
      <c r="BT66" s="82"/>
      <c r="BU66" s="82"/>
      <c r="BV66" s="82"/>
      <c r="BW66" s="82"/>
      <c r="BX66" s="82"/>
      <c r="BY66" s="82"/>
      <c r="BZ66" s="8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4"/>
      <c r="BM82" s="85"/>
      <c r="BN82" s="85"/>
      <c r="BO82" s="85"/>
      <c r="BP82" s="85"/>
      <c r="BQ82" s="85"/>
      <c r="BR82" s="85"/>
      <c r="BS82" s="85"/>
      <c r="BT82" s="85"/>
      <c r="BU82" s="85"/>
      <c r="BV82" s="85"/>
      <c r="BW82" s="85"/>
      <c r="BX82" s="85"/>
      <c r="BY82" s="85"/>
      <c r="BZ82" s="8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EriEw0ahNqaCM5E/4J8gPkM0OzxZXV8XTg+2FJtDzEQCiCfnzKsohy1244nn2ZiJW/CcNxqEQNUlIjxkKnlNA==" saltValue="z57Eb/qBluQSyJfH0z1vWg=="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313866</v>
      </c>
      <c r="D6" s="34">
        <f t="shared" si="3"/>
        <v>46</v>
      </c>
      <c r="E6" s="34">
        <f t="shared" si="3"/>
        <v>1</v>
      </c>
      <c r="F6" s="34">
        <f t="shared" si="3"/>
        <v>0</v>
      </c>
      <c r="G6" s="34">
        <f t="shared" si="3"/>
        <v>1</v>
      </c>
      <c r="H6" s="34" t="str">
        <f t="shared" si="3"/>
        <v>鳥取県　大山町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77.45</v>
      </c>
      <c r="P6" s="35">
        <f t="shared" si="3"/>
        <v>89.28</v>
      </c>
      <c r="Q6" s="35">
        <f t="shared" si="3"/>
        <v>1194</v>
      </c>
      <c r="R6" s="35">
        <f t="shared" si="3"/>
        <v>15926</v>
      </c>
      <c r="S6" s="35">
        <f t="shared" si="3"/>
        <v>189.83</v>
      </c>
      <c r="T6" s="35">
        <f t="shared" si="3"/>
        <v>83.9</v>
      </c>
      <c r="U6" s="35">
        <f t="shared" si="3"/>
        <v>14126</v>
      </c>
      <c r="V6" s="35">
        <f t="shared" si="3"/>
        <v>67.010000000000005</v>
      </c>
      <c r="W6" s="35">
        <f t="shared" si="3"/>
        <v>210.8</v>
      </c>
      <c r="X6" s="36">
        <f>IF(X7="",NA(),X7)</f>
        <v>103.08</v>
      </c>
      <c r="Y6" s="36">
        <f t="shared" ref="Y6:AG6" si="4">IF(Y7="",NA(),Y7)</f>
        <v>109.01</v>
      </c>
      <c r="Z6" s="36">
        <f t="shared" si="4"/>
        <v>108.41</v>
      </c>
      <c r="AA6" s="36">
        <f t="shared" si="4"/>
        <v>102.53</v>
      </c>
      <c r="AB6" s="36">
        <f t="shared" si="4"/>
        <v>111.43</v>
      </c>
      <c r="AC6" s="36">
        <f t="shared" si="4"/>
        <v>111.34</v>
      </c>
      <c r="AD6" s="36">
        <f t="shared" si="4"/>
        <v>110.02</v>
      </c>
      <c r="AE6" s="36">
        <f t="shared" si="4"/>
        <v>108.76</v>
      </c>
      <c r="AF6" s="36">
        <f t="shared" si="4"/>
        <v>108.46</v>
      </c>
      <c r="AG6" s="36">
        <f t="shared" si="4"/>
        <v>109.02</v>
      </c>
      <c r="AH6" s="35" t="str">
        <f>IF(AH7="","",IF(AH7="-","【-】","【"&amp;SUBSTITUTE(TEXT(AH7,"#,##0.00"),"-","△")&amp;"】"))</f>
        <v>【110.27】</v>
      </c>
      <c r="AI6" s="36">
        <f>IF(AI7="",NA(),AI7)</f>
        <v>47.21</v>
      </c>
      <c r="AJ6" s="36">
        <f t="shared" ref="AJ6:AR6" si="5">IF(AJ7="",NA(),AJ7)</f>
        <v>32.869999999999997</v>
      </c>
      <c r="AK6" s="36">
        <f t="shared" si="5"/>
        <v>23.32</v>
      </c>
      <c r="AL6" s="36">
        <f t="shared" si="5"/>
        <v>20.53</v>
      </c>
      <c r="AM6" s="36">
        <f t="shared" si="5"/>
        <v>5.86</v>
      </c>
      <c r="AN6" s="36">
        <f t="shared" si="5"/>
        <v>10.130000000000001</v>
      </c>
      <c r="AO6" s="36">
        <f t="shared" si="5"/>
        <v>7.31</v>
      </c>
      <c r="AP6" s="36">
        <f t="shared" si="5"/>
        <v>7.48</v>
      </c>
      <c r="AQ6" s="36">
        <f t="shared" si="5"/>
        <v>11.94</v>
      </c>
      <c r="AR6" s="36">
        <f t="shared" si="5"/>
        <v>11</v>
      </c>
      <c r="AS6" s="35" t="str">
        <f>IF(AS7="","",IF(AS7="-","【-】","【"&amp;SUBSTITUTE(TEXT(AS7,"#,##0.00"),"-","△")&amp;"】"))</f>
        <v>【1.15】</v>
      </c>
      <c r="AT6" s="36">
        <f>IF(AT7="",NA(),AT7)</f>
        <v>151.16</v>
      </c>
      <c r="AU6" s="36">
        <f t="shared" ref="AU6:BC6" si="6">IF(AU7="",NA(),AU7)</f>
        <v>176.43</v>
      </c>
      <c r="AV6" s="36">
        <f t="shared" si="6"/>
        <v>208.32</v>
      </c>
      <c r="AW6" s="36">
        <f t="shared" si="6"/>
        <v>204.09</v>
      </c>
      <c r="AX6" s="36">
        <f t="shared" si="6"/>
        <v>244.14</v>
      </c>
      <c r="AY6" s="36">
        <f t="shared" si="6"/>
        <v>388.67</v>
      </c>
      <c r="AZ6" s="36">
        <f t="shared" si="6"/>
        <v>355.27</v>
      </c>
      <c r="BA6" s="36">
        <f t="shared" si="6"/>
        <v>359.7</v>
      </c>
      <c r="BB6" s="36">
        <f t="shared" si="6"/>
        <v>362.93</v>
      </c>
      <c r="BC6" s="36">
        <f t="shared" si="6"/>
        <v>371.81</v>
      </c>
      <c r="BD6" s="35" t="str">
        <f>IF(BD7="","",IF(BD7="-","【-】","【"&amp;SUBSTITUTE(TEXT(BD7,"#,##0.00"),"-","△")&amp;"】"))</f>
        <v>【260.31】</v>
      </c>
      <c r="BE6" s="36">
        <f>IF(BE7="",NA(),BE7)</f>
        <v>524.80999999999995</v>
      </c>
      <c r="BF6" s="36">
        <f t="shared" ref="BF6:BN6" si="7">IF(BF7="",NA(),BF7)</f>
        <v>477.54</v>
      </c>
      <c r="BG6" s="36">
        <f t="shared" si="7"/>
        <v>446.8</v>
      </c>
      <c r="BH6" s="36">
        <f t="shared" si="7"/>
        <v>424.31</v>
      </c>
      <c r="BI6" s="36">
        <f t="shared" si="7"/>
        <v>391.44</v>
      </c>
      <c r="BJ6" s="36">
        <f t="shared" si="7"/>
        <v>422.5</v>
      </c>
      <c r="BK6" s="36">
        <f t="shared" si="7"/>
        <v>458.27</v>
      </c>
      <c r="BL6" s="36">
        <f t="shared" si="7"/>
        <v>447.01</v>
      </c>
      <c r="BM6" s="36">
        <f t="shared" si="7"/>
        <v>439.05</v>
      </c>
      <c r="BN6" s="36">
        <f t="shared" si="7"/>
        <v>465.85</v>
      </c>
      <c r="BO6" s="35" t="str">
        <f>IF(BO7="","",IF(BO7="-","【-】","【"&amp;SUBSTITUTE(TEXT(BO7,"#,##0.00"),"-","△")&amp;"】"))</f>
        <v>【275.67】</v>
      </c>
      <c r="BP6" s="36">
        <f>IF(BP7="",NA(),BP7)</f>
        <v>96.97</v>
      </c>
      <c r="BQ6" s="36">
        <f t="shared" ref="BQ6:BY6" si="8">IF(BQ7="",NA(),BQ7)</f>
        <v>104.98</v>
      </c>
      <c r="BR6" s="36">
        <f t="shared" si="8"/>
        <v>104.13</v>
      </c>
      <c r="BS6" s="36">
        <f t="shared" si="8"/>
        <v>97.55</v>
      </c>
      <c r="BT6" s="36">
        <f t="shared" si="8"/>
        <v>106.82</v>
      </c>
      <c r="BU6" s="36">
        <f t="shared" si="8"/>
        <v>101.64</v>
      </c>
      <c r="BV6" s="36">
        <f t="shared" si="8"/>
        <v>96.77</v>
      </c>
      <c r="BW6" s="36">
        <f t="shared" si="8"/>
        <v>95.81</v>
      </c>
      <c r="BX6" s="36">
        <f t="shared" si="8"/>
        <v>95.26</v>
      </c>
      <c r="BY6" s="36">
        <f t="shared" si="8"/>
        <v>92.39</v>
      </c>
      <c r="BZ6" s="35" t="str">
        <f>IF(BZ7="","",IF(BZ7="-","【-】","【"&amp;SUBSTITUTE(TEXT(BZ7,"#,##0.00"),"-","△")&amp;"】"))</f>
        <v>【100.05】</v>
      </c>
      <c r="CA6" s="36">
        <f>IF(CA7="",NA(),CA7)</f>
        <v>142.43</v>
      </c>
      <c r="CB6" s="36">
        <f t="shared" ref="CB6:CJ6" si="9">IF(CB7="",NA(),CB7)</f>
        <v>133.44</v>
      </c>
      <c r="CC6" s="36">
        <f t="shared" si="9"/>
        <v>133.43</v>
      </c>
      <c r="CD6" s="36">
        <f t="shared" si="9"/>
        <v>143.07</v>
      </c>
      <c r="CE6" s="36">
        <f t="shared" si="9"/>
        <v>130.44</v>
      </c>
      <c r="CF6" s="36">
        <f t="shared" si="9"/>
        <v>179.16</v>
      </c>
      <c r="CG6" s="36">
        <f t="shared" si="9"/>
        <v>187.18</v>
      </c>
      <c r="CH6" s="36">
        <f t="shared" si="9"/>
        <v>189.58</v>
      </c>
      <c r="CI6" s="36">
        <f t="shared" si="9"/>
        <v>192.82</v>
      </c>
      <c r="CJ6" s="36">
        <f t="shared" si="9"/>
        <v>192.98</v>
      </c>
      <c r="CK6" s="35" t="str">
        <f>IF(CK7="","",IF(CK7="-","【-】","【"&amp;SUBSTITUTE(TEXT(CK7,"#,##0.00"),"-","△")&amp;"】"))</f>
        <v>【166.40】</v>
      </c>
      <c r="CL6" s="36">
        <f>IF(CL7="",NA(),CL7)</f>
        <v>44.76</v>
      </c>
      <c r="CM6" s="36">
        <f t="shared" ref="CM6:CU6" si="10">IF(CM7="",NA(),CM7)</f>
        <v>46.19</v>
      </c>
      <c r="CN6" s="36">
        <f t="shared" si="10"/>
        <v>45.34</v>
      </c>
      <c r="CO6" s="36">
        <f t="shared" si="10"/>
        <v>44.39</v>
      </c>
      <c r="CP6" s="36">
        <f t="shared" si="10"/>
        <v>46.65</v>
      </c>
      <c r="CQ6" s="36">
        <f t="shared" si="10"/>
        <v>54.24</v>
      </c>
      <c r="CR6" s="36">
        <f t="shared" si="10"/>
        <v>55.88</v>
      </c>
      <c r="CS6" s="36">
        <f t="shared" si="10"/>
        <v>55.22</v>
      </c>
      <c r="CT6" s="36">
        <f t="shared" si="10"/>
        <v>54.05</v>
      </c>
      <c r="CU6" s="36">
        <f t="shared" si="10"/>
        <v>54.43</v>
      </c>
      <c r="CV6" s="35" t="str">
        <f>IF(CV7="","",IF(CV7="-","【-】","【"&amp;SUBSTITUTE(TEXT(CV7,"#,##0.00"),"-","△")&amp;"】"))</f>
        <v>【60.69】</v>
      </c>
      <c r="CW6" s="36">
        <f>IF(CW7="",NA(),CW7)</f>
        <v>80.959999999999994</v>
      </c>
      <c r="CX6" s="36">
        <f t="shared" ref="CX6:DF6" si="11">IF(CX7="",NA(),CX7)</f>
        <v>79.86</v>
      </c>
      <c r="CY6" s="36">
        <f t="shared" si="11"/>
        <v>79.52</v>
      </c>
      <c r="CZ6" s="36">
        <f t="shared" si="11"/>
        <v>78.83</v>
      </c>
      <c r="DA6" s="36">
        <f t="shared" si="11"/>
        <v>77.209999999999994</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46.01</v>
      </c>
      <c r="DI6" s="36">
        <f t="shared" ref="DI6:DQ6" si="12">IF(DI7="",NA(),DI7)</f>
        <v>48.13</v>
      </c>
      <c r="DJ6" s="36">
        <f t="shared" si="12"/>
        <v>50.22</v>
      </c>
      <c r="DK6" s="36">
        <f t="shared" si="12"/>
        <v>52.18</v>
      </c>
      <c r="DL6" s="36">
        <f t="shared" si="12"/>
        <v>54.11</v>
      </c>
      <c r="DM6" s="36">
        <f t="shared" si="12"/>
        <v>48.14</v>
      </c>
      <c r="DN6" s="36">
        <f t="shared" si="12"/>
        <v>46.61</v>
      </c>
      <c r="DO6" s="36">
        <f t="shared" si="12"/>
        <v>47.97</v>
      </c>
      <c r="DP6" s="36">
        <f t="shared" si="12"/>
        <v>49.12</v>
      </c>
      <c r="DQ6" s="36">
        <f t="shared" si="12"/>
        <v>49.39</v>
      </c>
      <c r="DR6" s="35" t="str">
        <f>IF(DR7="","",IF(DR7="-","【-】","【"&amp;SUBSTITUTE(TEXT(DR7,"#,##0.00"),"-","△")&amp;"】"))</f>
        <v>【50.19】</v>
      </c>
      <c r="DS6" s="36">
        <f>IF(DS7="",NA(),DS7)</f>
        <v>4.08</v>
      </c>
      <c r="DT6" s="36">
        <f t="shared" ref="DT6:EB6" si="13">IF(DT7="",NA(),DT7)</f>
        <v>4.88</v>
      </c>
      <c r="DU6" s="36">
        <f t="shared" si="13"/>
        <v>4.88</v>
      </c>
      <c r="DV6" s="36">
        <f t="shared" si="13"/>
        <v>4.88</v>
      </c>
      <c r="DW6" s="36">
        <f t="shared" si="13"/>
        <v>5.41</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0.16</v>
      </c>
      <c r="EE6" s="35">
        <f t="shared" ref="EE6:EM6" si="14">IF(EE7="",NA(),EE7)</f>
        <v>0</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313866</v>
      </c>
      <c r="D7" s="38">
        <v>46</v>
      </c>
      <c r="E7" s="38">
        <v>1</v>
      </c>
      <c r="F7" s="38">
        <v>0</v>
      </c>
      <c r="G7" s="38">
        <v>1</v>
      </c>
      <c r="H7" s="38" t="s">
        <v>93</v>
      </c>
      <c r="I7" s="38" t="s">
        <v>94</v>
      </c>
      <c r="J7" s="38" t="s">
        <v>95</v>
      </c>
      <c r="K7" s="38" t="s">
        <v>96</v>
      </c>
      <c r="L7" s="38" t="s">
        <v>97</v>
      </c>
      <c r="M7" s="38" t="s">
        <v>98</v>
      </c>
      <c r="N7" s="39" t="s">
        <v>99</v>
      </c>
      <c r="O7" s="39">
        <v>77.45</v>
      </c>
      <c r="P7" s="39">
        <v>89.28</v>
      </c>
      <c r="Q7" s="39">
        <v>1194</v>
      </c>
      <c r="R7" s="39">
        <v>15926</v>
      </c>
      <c r="S7" s="39">
        <v>189.83</v>
      </c>
      <c r="T7" s="39">
        <v>83.9</v>
      </c>
      <c r="U7" s="39">
        <v>14126</v>
      </c>
      <c r="V7" s="39">
        <v>67.010000000000005</v>
      </c>
      <c r="W7" s="39">
        <v>210.8</v>
      </c>
      <c r="X7" s="39">
        <v>103.08</v>
      </c>
      <c r="Y7" s="39">
        <v>109.01</v>
      </c>
      <c r="Z7" s="39">
        <v>108.41</v>
      </c>
      <c r="AA7" s="39">
        <v>102.53</v>
      </c>
      <c r="AB7" s="39">
        <v>111.43</v>
      </c>
      <c r="AC7" s="39">
        <v>111.34</v>
      </c>
      <c r="AD7" s="39">
        <v>110.02</v>
      </c>
      <c r="AE7" s="39">
        <v>108.76</v>
      </c>
      <c r="AF7" s="39">
        <v>108.46</v>
      </c>
      <c r="AG7" s="39">
        <v>109.02</v>
      </c>
      <c r="AH7" s="39">
        <v>110.27</v>
      </c>
      <c r="AI7" s="39">
        <v>47.21</v>
      </c>
      <c r="AJ7" s="39">
        <v>32.869999999999997</v>
      </c>
      <c r="AK7" s="39">
        <v>23.32</v>
      </c>
      <c r="AL7" s="39">
        <v>20.53</v>
      </c>
      <c r="AM7" s="39">
        <v>5.86</v>
      </c>
      <c r="AN7" s="39">
        <v>10.130000000000001</v>
      </c>
      <c r="AO7" s="39">
        <v>7.31</v>
      </c>
      <c r="AP7" s="39">
        <v>7.48</v>
      </c>
      <c r="AQ7" s="39">
        <v>11.94</v>
      </c>
      <c r="AR7" s="39">
        <v>11</v>
      </c>
      <c r="AS7" s="39">
        <v>1.1499999999999999</v>
      </c>
      <c r="AT7" s="39">
        <v>151.16</v>
      </c>
      <c r="AU7" s="39">
        <v>176.43</v>
      </c>
      <c r="AV7" s="39">
        <v>208.32</v>
      </c>
      <c r="AW7" s="39">
        <v>204.09</v>
      </c>
      <c r="AX7" s="39">
        <v>244.14</v>
      </c>
      <c r="AY7" s="39">
        <v>388.67</v>
      </c>
      <c r="AZ7" s="39">
        <v>355.27</v>
      </c>
      <c r="BA7" s="39">
        <v>359.7</v>
      </c>
      <c r="BB7" s="39">
        <v>362.93</v>
      </c>
      <c r="BC7" s="39">
        <v>371.81</v>
      </c>
      <c r="BD7" s="39">
        <v>260.31</v>
      </c>
      <c r="BE7" s="39">
        <v>524.80999999999995</v>
      </c>
      <c r="BF7" s="39">
        <v>477.54</v>
      </c>
      <c r="BG7" s="39">
        <v>446.8</v>
      </c>
      <c r="BH7" s="39">
        <v>424.31</v>
      </c>
      <c r="BI7" s="39">
        <v>391.44</v>
      </c>
      <c r="BJ7" s="39">
        <v>422.5</v>
      </c>
      <c r="BK7" s="39">
        <v>458.27</v>
      </c>
      <c r="BL7" s="39">
        <v>447.01</v>
      </c>
      <c r="BM7" s="39">
        <v>439.05</v>
      </c>
      <c r="BN7" s="39">
        <v>465.85</v>
      </c>
      <c r="BO7" s="39">
        <v>275.67</v>
      </c>
      <c r="BP7" s="39">
        <v>96.97</v>
      </c>
      <c r="BQ7" s="39">
        <v>104.98</v>
      </c>
      <c r="BR7" s="39">
        <v>104.13</v>
      </c>
      <c r="BS7" s="39">
        <v>97.55</v>
      </c>
      <c r="BT7" s="39">
        <v>106.82</v>
      </c>
      <c r="BU7" s="39">
        <v>101.64</v>
      </c>
      <c r="BV7" s="39">
        <v>96.77</v>
      </c>
      <c r="BW7" s="39">
        <v>95.81</v>
      </c>
      <c r="BX7" s="39">
        <v>95.26</v>
      </c>
      <c r="BY7" s="39">
        <v>92.39</v>
      </c>
      <c r="BZ7" s="39">
        <v>100.05</v>
      </c>
      <c r="CA7" s="39">
        <v>142.43</v>
      </c>
      <c r="CB7" s="39">
        <v>133.44</v>
      </c>
      <c r="CC7" s="39">
        <v>133.43</v>
      </c>
      <c r="CD7" s="39">
        <v>143.07</v>
      </c>
      <c r="CE7" s="39">
        <v>130.44</v>
      </c>
      <c r="CF7" s="39">
        <v>179.16</v>
      </c>
      <c r="CG7" s="39">
        <v>187.18</v>
      </c>
      <c r="CH7" s="39">
        <v>189.58</v>
      </c>
      <c r="CI7" s="39">
        <v>192.82</v>
      </c>
      <c r="CJ7" s="39">
        <v>192.98</v>
      </c>
      <c r="CK7" s="39">
        <v>166.4</v>
      </c>
      <c r="CL7" s="39">
        <v>44.76</v>
      </c>
      <c r="CM7" s="39">
        <v>46.19</v>
      </c>
      <c r="CN7" s="39">
        <v>45.34</v>
      </c>
      <c r="CO7" s="39">
        <v>44.39</v>
      </c>
      <c r="CP7" s="39">
        <v>46.65</v>
      </c>
      <c r="CQ7" s="39">
        <v>54.24</v>
      </c>
      <c r="CR7" s="39">
        <v>55.88</v>
      </c>
      <c r="CS7" s="39">
        <v>55.22</v>
      </c>
      <c r="CT7" s="39">
        <v>54.05</v>
      </c>
      <c r="CU7" s="39">
        <v>54.43</v>
      </c>
      <c r="CV7" s="39">
        <v>60.69</v>
      </c>
      <c r="CW7" s="39">
        <v>80.959999999999994</v>
      </c>
      <c r="CX7" s="39">
        <v>79.86</v>
      </c>
      <c r="CY7" s="39">
        <v>79.52</v>
      </c>
      <c r="CZ7" s="39">
        <v>78.83</v>
      </c>
      <c r="DA7" s="39">
        <v>77.209999999999994</v>
      </c>
      <c r="DB7" s="39">
        <v>81.680000000000007</v>
      </c>
      <c r="DC7" s="39">
        <v>80.989999999999995</v>
      </c>
      <c r="DD7" s="39">
        <v>80.930000000000007</v>
      </c>
      <c r="DE7" s="39">
        <v>80.510000000000005</v>
      </c>
      <c r="DF7" s="39">
        <v>79.44</v>
      </c>
      <c r="DG7" s="39">
        <v>89.82</v>
      </c>
      <c r="DH7" s="39">
        <v>46.01</v>
      </c>
      <c r="DI7" s="39">
        <v>48.13</v>
      </c>
      <c r="DJ7" s="39">
        <v>50.22</v>
      </c>
      <c r="DK7" s="39">
        <v>52.18</v>
      </c>
      <c r="DL7" s="39">
        <v>54.11</v>
      </c>
      <c r="DM7" s="39">
        <v>48.14</v>
      </c>
      <c r="DN7" s="39">
        <v>46.61</v>
      </c>
      <c r="DO7" s="39">
        <v>47.97</v>
      </c>
      <c r="DP7" s="39">
        <v>49.12</v>
      </c>
      <c r="DQ7" s="39">
        <v>49.39</v>
      </c>
      <c r="DR7" s="39">
        <v>50.19</v>
      </c>
      <c r="DS7" s="39">
        <v>4.08</v>
      </c>
      <c r="DT7" s="39">
        <v>4.88</v>
      </c>
      <c r="DU7" s="39">
        <v>4.88</v>
      </c>
      <c r="DV7" s="39">
        <v>4.88</v>
      </c>
      <c r="DW7" s="39">
        <v>5.41</v>
      </c>
      <c r="DX7" s="39">
        <v>11.13</v>
      </c>
      <c r="DY7" s="39">
        <v>10.84</v>
      </c>
      <c r="DZ7" s="39">
        <v>15.33</v>
      </c>
      <c r="EA7" s="39">
        <v>16.760000000000002</v>
      </c>
      <c r="EB7" s="39">
        <v>18.57</v>
      </c>
      <c r="EC7" s="39">
        <v>20.63</v>
      </c>
      <c r="ED7" s="39">
        <v>0.16</v>
      </c>
      <c r="EE7" s="39">
        <v>0</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国谷 純一</cp:lastModifiedBy>
  <cp:lastPrinted>2022-01-11T00:38:06Z</cp:lastPrinted>
  <dcterms:created xsi:type="dcterms:W3CDTF">2021-12-03T06:55:00Z</dcterms:created>
  <dcterms:modified xsi:type="dcterms:W3CDTF">2022-01-11T01:48:10Z</dcterms:modified>
  <cp:category/>
</cp:coreProperties>
</file>