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0.1.5\全職員用\00全職員\◆財政関係ファイル提出フォルダ\各課への財政調査依頼\公営企業経営比較分析\"/>
    </mc:Choice>
  </mc:AlternateContent>
  <xr:revisionPtr revIDLastSave="0" documentId="13_ncr:1_{097CDB94-4FB4-423E-B897-C4DAB8C2FBF6}" xr6:coauthVersionLast="45" xr6:coauthVersionMax="45" xr10:uidLastSave="{00000000-0000-0000-0000-000000000000}"/>
  <workbookProtection workbookAlgorithmName="SHA-512" workbookHashValue="k9cxxqgFvDST9nJcufDV0+cM6BXd8wVmeZCSGr7QXbXms0b6RnlQYu2VLum4rxTJ1feDFN+82wzWnpJInmkoKw==" workbookSaltValue="f6wsn7o+rYL32t9pflIsfg==" workbookSpinCount="100000" lockStructure="1"/>
  <bookViews>
    <workbookView xWindow="465" yWindow="390" windowWidth="16230" windowHeight="97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10" i="5"/>
  <c r="E10" i="5"/>
  <c r="B10" i="5"/>
  <c r="BG6" i="5"/>
  <c r="CM6" i="5" l="1"/>
  <c r="CE6" i="5"/>
  <c r="BI6" i="5"/>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L6" i="5"/>
  <c r="J86" i="4" s="1"/>
  <c r="CK6" i="5"/>
  <c r="CJ6" i="5"/>
  <c r="CI6" i="5"/>
  <c r="CH6" i="5"/>
  <c r="CG6" i="5"/>
  <c r="CF6" i="5"/>
  <c r="CD6" i="5"/>
  <c r="CC6" i="5"/>
  <c r="CB6" i="5"/>
  <c r="CA6" i="5"/>
  <c r="I86" i="4" s="1"/>
  <c r="BZ6" i="5"/>
  <c r="BY6" i="5"/>
  <c r="BX6" i="5"/>
  <c r="BW6" i="5"/>
  <c r="BV6" i="5"/>
  <c r="BU6" i="5"/>
  <c r="BT6" i="5"/>
  <c r="BS6" i="5"/>
  <c r="BR6" i="5"/>
  <c r="BQ6" i="5"/>
  <c r="BP6" i="5"/>
  <c r="H86" i="4" s="1"/>
  <c r="BO6" i="5"/>
  <c r="BN6" i="5"/>
  <c r="BM6" i="5"/>
  <c r="BL6" i="5"/>
  <c r="BK6" i="5"/>
  <c r="BJ6" i="5"/>
  <c r="BH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B10" i="4"/>
  <c r="P8" i="4"/>
  <c r="B8" i="4"/>
</calcChain>
</file>

<file path=xl/sharedStrings.xml><?xml version="1.0" encoding="utf-8"?>
<sst xmlns="http://schemas.openxmlformats.org/spreadsheetml/2006/main" count="249" uniqueCount="119">
  <si>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</si>
  <si>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</si>
  <si>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</si>
  <si>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</si>
  <si>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</si>
  <si>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</si>
  <si>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</si>
  <si>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</si>
  <si>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</si>
  <si>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</si>
  <si>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</si>
  <si>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</si>
  <si>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</si>
  <si>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</si>
  <si>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</si>
  <si>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</si>
  <si>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</si>
  <si>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</si>
  <si>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</si>
  <si>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</si>
  <si>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</si>
  <si>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</si>
  <si>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</si>
  <si>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</si>
  <si>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</si>
  <si>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</si>
  <si>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</si>
  <si>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</si>
  <si>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</si>
  <si>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</si>
  <si>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</si>
  <si>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</si>
  <si>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</si>
  <si>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</si>
  <si>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</si>
  <si>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</si>
  <si>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</si>
  <si>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</si>
  <si>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</si>
  <si>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</si>
  <si>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</si>
  <si>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</si>
  <si>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</si>
  <si>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</si>
  <si>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</si>
  <si>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</si>
  <si>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</si>
  <si>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</si>
  <si>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</si>
  <si>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</si>
  <si>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</si>
  <si>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</si>
  <si>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</si>
  <si>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</si>
  <si>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</si>
  <si>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</si>
  <si>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</si>
  <si>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</si>
  <si>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</si>
  <si>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</si>
  <si>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</si>
  <si>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</si>
  <si>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</si>
  <si>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</si>
  <si>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</si>
  <si>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</si>
  <si>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</si>
  <si>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</si>
  <si>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</si>
  <si>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</si>
  <si>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</si>
  <si>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</si>
  <si>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</si>
  <si>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</si>
  <si>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</si>
  <si>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</si>
  <si>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</si>
  <si>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</si>
  <si>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</si>
  <si>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</si>
  <si>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</si>
  <si>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</si>
  <si>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</si>
  <si>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</si>
  <si>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</si>
  <si>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</si>
  <si>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</si>
  <si>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</si>
  <si>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</si>
  <si>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</si>
  <si>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</si>
  <si>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</si>
  <si>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</si>
  <si>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</si>
  <si>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</si>
  <si>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</si>
  <si>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</si>
  <si>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</si>
  <si>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</si>
  <si>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</si>
  <si>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</si>
  <si>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</si>
  <si>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</si>
  <si>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</si>
  <si>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</si>
  <si>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</si>
  <si>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</si>
  <si>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</si>
  <si>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</si>
  <si>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</si>
  <si>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</si>
  <si>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</si>
  <si>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</si>
  <si>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鳥取県　北栄町</t>
    <rPh sb="0" eb="3">
      <t>トットリケン</t>
    </rPh>
    <rPh sb="4" eb="7">
      <t>ホクエイチョウ</t>
    </rPh>
    <phoneticPr fontId="4"/>
  </si>
  <si>
    <t>-</t>
    <phoneticPr fontId="4"/>
  </si>
  <si>
    <t>経営比較分析表（令和２年度決算）</t>
    <rPh sb="8" eb="10">
      <t>レイワ</t>
    </rPh>
    <rPh sb="11" eb="13">
      <t>ネンド</t>
    </rPh>
    <phoneticPr fontId="4"/>
  </si>
  <si>
    <t>　平成18～20年に設置し12～14年を経過しています。合併浄化槽の耐用年数は30年のため、老朽化には至っていません。</t>
    <phoneticPr fontId="4"/>
  </si>
  <si>
    <t>　本町の事業は、特定環境保全公共下水道事業から除外された地域を補完するために実施しています。設置基数が少く経営の健全性・効率性については、類似団体と比較できません。</t>
    <phoneticPr fontId="4"/>
  </si>
  <si>
    <t>　現在は維持管理が主体事業となっているため、経営上に大きな問題はありません。ただし、老朽化による更新業務が発生した場合、財源的に厳しいことが明白であることから、事業継続するため計画的に更新を実施する必要があります。</t>
    <rPh sb="82" eb="84">
      <t>ケイゾク</t>
    </rPh>
    <rPh sb="88" eb="90">
      <t>ケイカク</t>
    </rPh>
    <rPh sb="90" eb="91">
      <t>テキ</t>
    </rPh>
    <rPh sb="92" eb="94">
      <t>コウシン</t>
    </rPh>
    <rPh sb="95" eb="97">
      <t>ジッシ</t>
    </rPh>
    <rPh sb="99" eb="1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</si>
</sst>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Fill="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6" fontId="5" fillId="0" borderId="2" xfId="0" applyNumberFormat="1" applyFont="1" applyFill="1" applyBorder="1" applyAlignment="1" applyProtection="1">
      <alignment horizontal="center" vertical="center"/>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6C-4DF6-8286-3437DB0A1A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6C-4DF6-8286-3437DB0A1A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51.35</c:v>
                </c:pt>
                <c:pt idx="1">
                  <c:v>51.35</c:v>
                </c:pt>
                <c:pt idx="2">
                  <c:v>56.76</c:v>
                </c:pt>
                <c:pt idx="3">
                  <c:v>0</c:v>
                </c:pt>
                <c:pt idx="4">
                  <c:v>0</c:v>
                </c:pt>
              </c:numCache>
            </c:numRef>
          </c:val>
          <c:extLst>
            <c:ext xmlns:c16="http://schemas.microsoft.com/office/drawing/2014/chart" uri="{C3380CC4-5D6E-409C-BE32-E72D297353CC}">
              <c16:uniqueId val="{00000000-2039-4A03-B24D-8B0E51DD45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2039-4A03-B24D-8B0E51DD45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98.09</c:v>
                </c:pt>
                <c:pt idx="1">
                  <c:v>100</c:v>
                </c:pt>
                <c:pt idx="2">
                  <c:v>96.97</c:v>
                </c:pt>
                <c:pt idx="3">
                  <c:v>96.774199999999993</c:v>
                </c:pt>
                <c:pt idx="4">
                  <c:v>96.73</c:v>
                </c:pt>
              </c:numCache>
            </c:numRef>
          </c:val>
          <c:extLst>
            <c:ext xmlns:c16="http://schemas.microsoft.com/office/drawing/2014/chart" uri="{C3380CC4-5D6E-409C-BE32-E72D297353CC}">
              <c16:uniqueId val="{00000000-2FA6-4074-8DE7-C046BE7BA7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2FA6-4074-8DE7-C046BE7BA7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98.5</c:v>
                </c:pt>
                <c:pt idx="1">
                  <c:v>104.1</c:v>
                </c:pt>
                <c:pt idx="2">
                  <c:v>93.81</c:v>
                </c:pt>
                <c:pt idx="3">
                  <c:v>100</c:v>
                </c:pt>
                <c:pt idx="4">
                  <c:v>100</c:v>
                </c:pt>
              </c:numCache>
            </c:numRef>
          </c:val>
          <c:extLst>
            <c:ext xmlns:c16="http://schemas.microsoft.com/office/drawing/2014/chart" uri="{C3380CC4-5D6E-409C-BE32-E72D297353CC}">
              <c16:uniqueId val="{00000000-9061-4831-95E1-4E62DF6AE2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1-4831-95E1-4E62DF6AE2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7-457E-94AF-789363B808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7-457E-94AF-789363B808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6-40B8-A017-8B4EAE794C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6-40B8-A017-8B4EAE794C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D-458C-95AA-2438F6CBF9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D-458C-95AA-2438F6CBF9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2-4491-9AB3-13B011ED1A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2-4491-9AB3-13B011ED1A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603.48</c:v>
                </c:pt>
                <c:pt idx="1">
                  <c:v>0</c:v>
                </c:pt>
                <c:pt idx="2">
                  <c:v>0</c:v>
                </c:pt>
                <c:pt idx="3">
                  <c:v>0</c:v>
                </c:pt>
                <c:pt idx="4">
                  <c:v>0</c:v>
                </c:pt>
              </c:numCache>
            </c:numRef>
          </c:val>
          <c:extLst>
            <c:ext xmlns:c16="http://schemas.microsoft.com/office/drawing/2014/chart" uri="{C3380CC4-5D6E-409C-BE32-E72D297353CC}">
              <c16:uniqueId val="{00000000-4F9B-4CEF-ABE4-334ECCE1BB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4F9B-4CEF-ABE4-334ECCE1BB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65.58</c:v>
                </c:pt>
                <c:pt idx="1">
                  <c:v>61.68</c:v>
                </c:pt>
                <c:pt idx="2">
                  <c:v>61.54</c:v>
                </c:pt>
                <c:pt idx="3">
                  <c:v>58.521000000000001</c:v>
                </c:pt>
                <c:pt idx="4">
                  <c:v>62.37</c:v>
                </c:pt>
              </c:numCache>
            </c:numRef>
          </c:val>
          <c:extLst>
            <c:ext xmlns:c16="http://schemas.microsoft.com/office/drawing/2014/chart" uri="{C3380CC4-5D6E-409C-BE32-E72D297353CC}">
              <c16:uniqueId val="{00000000-E526-4C9D-A3D9-21623B7CF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E526-4C9D-A3D9-21623B7CF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239.8</c:v>
                </c:pt>
                <c:pt idx="1">
                  <c:v>254.4</c:v>
                </c:pt>
                <c:pt idx="2">
                  <c:v>286.86</c:v>
                </c:pt>
                <c:pt idx="3">
                  <c:v>302.20100000000002</c:v>
                </c:pt>
                <c:pt idx="4">
                  <c:v>293.26</c:v>
                </c:pt>
              </c:numCache>
            </c:numRef>
          </c:val>
          <c:extLst>
            <c:ext xmlns:c16="http://schemas.microsoft.com/office/drawing/2014/chart" uri="{C3380CC4-5D6E-409C-BE32-E72D297353CC}">
              <c16:uniqueId val="{00000000-B818-400F-BA95-382FFC8C8E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B818-400F-BA95-382FFC8C8E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115</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北栄町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0</v>
      </c>
      <c r="C7" s="45"/>
      <c r="D7" s="45"/>
      <c r="E7" s="45"/>
      <c r="F7" s="45"/>
      <c r="G7" s="45"/>
      <c r="H7" s="45"/>
      <c r="I7" s="45" t="s">
        <v>1</v>
      </c>
      <c r="J7" s="45"/>
      <c r="K7" s="45"/>
      <c r="L7" s="45"/>
      <c r="M7" s="45"/>
      <c r="N7" s="45"/>
      <c r="O7" s="45"/>
      <c r="P7" s="45" t="s">
        <v>2</v>
      </c>
      <c r="Q7" s="45"/>
      <c r="R7" s="45"/>
      <c r="S7" s="45"/>
      <c r="T7" s="45"/>
      <c r="U7" s="45"/>
      <c r="V7" s="45"/>
      <c r="W7" s="45" t="s">
        <v>3</v>
      </c>
      <c r="X7" s="45"/>
      <c r="Y7" s="45"/>
      <c r="Z7" s="45"/>
      <c r="AA7" s="45"/>
      <c r="AB7" s="45"/>
      <c r="AC7" s="45"/>
      <c r="AD7" s="45" t="s">
        <v>4</v>
      </c>
      <c r="AE7" s="45"/>
      <c r="AF7" s="45"/>
      <c r="AG7" s="45"/>
      <c r="AH7" s="45"/>
      <c r="AI7" s="45"/>
      <c r="AJ7" s="45"/>
      <c r="AK7" s="3"/>
      <c r="AL7" s="45" t="s">
        <v>5</v>
      </c>
      <c r="AM7" s="45"/>
      <c r="AN7" s="45"/>
      <c r="AO7" s="45"/>
      <c r="AP7" s="45"/>
      <c r="AQ7" s="45"/>
      <c r="AR7" s="45"/>
      <c r="AS7" s="45"/>
      <c r="AT7" s="45" t="s">
        <v>6</v>
      </c>
      <c r="AU7" s="45"/>
      <c r="AV7" s="45"/>
      <c r="AW7" s="45"/>
      <c r="AX7" s="45"/>
      <c r="AY7" s="45"/>
      <c r="AZ7" s="45"/>
      <c r="BA7" s="45"/>
      <c r="BB7" s="45" t="s">
        <v>7</v>
      </c>
      <c r="BC7" s="45"/>
      <c r="BD7" s="45"/>
      <c r="BE7" s="45"/>
      <c r="BF7" s="45"/>
      <c r="BG7" s="45"/>
      <c r="BH7" s="45"/>
      <c r="BI7" s="45"/>
      <c r="BJ7" s="3"/>
      <c r="BK7" s="3"/>
      <c r="BL7" s="4" t="s">
        <v>8</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下水道事業</v>
      </c>
      <c r="J8" s="50"/>
      <c r="K8" s="50"/>
      <c r="L8" s="50"/>
      <c r="M8" s="50"/>
      <c r="N8" s="50"/>
      <c r="O8" s="50"/>
      <c r="P8" s="50" t="str">
        <f>データ!K6</f>
        <v>特定地域生活排水処理</v>
      </c>
      <c r="Q8" s="50"/>
      <c r="R8" s="50"/>
      <c r="S8" s="50"/>
      <c r="T8" s="50"/>
      <c r="U8" s="50"/>
      <c r="V8" s="50"/>
      <c r="W8" s="50" t="str">
        <f>データ!L6</f>
        <v>K3</v>
      </c>
      <c r="X8" s="50"/>
      <c r="Y8" s="50"/>
      <c r="Z8" s="50"/>
      <c r="AA8" s="50"/>
      <c r="AB8" s="50"/>
      <c r="AC8" s="50"/>
      <c r="AD8" s="51" t="str">
        <f>データ!$M$6</f>
        <v>非設置</v>
      </c>
      <c r="AE8" s="51"/>
      <c r="AF8" s="51"/>
      <c r="AG8" s="51"/>
      <c r="AH8" s="51"/>
      <c r="AI8" s="51"/>
      <c r="AJ8" s="51"/>
      <c r="AK8" s="3"/>
      <c r="AL8" s="52">
        <f>データ!S6</f>
        <v>14731</v>
      </c>
      <c r="AM8" s="52"/>
      <c r="AN8" s="52"/>
      <c r="AO8" s="52"/>
      <c r="AP8" s="52"/>
      <c r="AQ8" s="52"/>
      <c r="AR8" s="52"/>
      <c r="AS8" s="52"/>
      <c r="AT8" s="46">
        <f>データ!T6</f>
        <v>56.94</v>
      </c>
      <c r="AU8" s="46"/>
      <c r="AV8" s="46"/>
      <c r="AW8" s="46"/>
      <c r="AX8" s="46"/>
      <c r="AY8" s="46"/>
      <c r="AZ8" s="46"/>
      <c r="BA8" s="46"/>
      <c r="BB8" s="47">
        <f>データ!U6</f>
        <v>258.70999999999998</v>
      </c>
      <c r="BC8" s="47"/>
      <c r="BD8" s="47"/>
      <c r="BE8" s="47"/>
      <c r="BF8" s="47"/>
      <c r="BG8" s="47"/>
      <c r="BH8" s="47"/>
      <c r="BI8" s="47"/>
      <c r="BJ8" s="3"/>
      <c r="BK8" s="3"/>
      <c r="BL8" s="48" t="s">
        <v>9</v>
      </c>
      <c r="BM8" s="49"/>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t="s">
        <v>12</v>
      </c>
      <c r="J9" s="45"/>
      <c r="K9" s="45"/>
      <c r="L9" s="45"/>
      <c r="M9" s="45"/>
      <c r="N9" s="45"/>
      <c r="O9" s="45"/>
      <c r="P9" s="45" t="s">
        <v>13</v>
      </c>
      <c r="Q9" s="45"/>
      <c r="R9" s="45"/>
      <c r="S9" s="45"/>
      <c r="T9" s="45"/>
      <c r="U9" s="45"/>
      <c r="V9" s="45"/>
      <c r="W9" s="45" t="s">
        <v>14</v>
      </c>
      <c r="X9" s="45"/>
      <c r="Y9" s="45"/>
      <c r="Z9" s="45"/>
      <c r="AA9" s="45"/>
      <c r="AB9" s="45"/>
      <c r="AC9" s="45"/>
      <c r="AD9" s="45" t="s">
        <v>15</v>
      </c>
      <c r="AE9" s="45"/>
      <c r="AF9" s="45"/>
      <c r="AG9" s="45"/>
      <c r="AH9" s="45"/>
      <c r="AI9" s="45"/>
      <c r="AJ9" s="45"/>
      <c r="AK9" s="3"/>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3" t="s">
        <v>19</v>
      </c>
      <c r="BM9" s="54"/>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1.04</v>
      </c>
      <c r="Q10" s="47"/>
      <c r="R10" s="47"/>
      <c r="S10" s="47"/>
      <c r="T10" s="47"/>
      <c r="U10" s="47"/>
      <c r="V10" s="47"/>
      <c r="W10" s="47">
        <f>データ!Q6</f>
        <v>100</v>
      </c>
      <c r="X10" s="47"/>
      <c r="Y10" s="47"/>
      <c r="Z10" s="47"/>
      <c r="AA10" s="47"/>
      <c r="AB10" s="47"/>
      <c r="AC10" s="47"/>
      <c r="AD10" s="52">
        <f>データ!R6</f>
        <v>4110</v>
      </c>
      <c r="AE10" s="52"/>
      <c r="AF10" s="52"/>
      <c r="AG10" s="52"/>
      <c r="AH10" s="52"/>
      <c r="AI10" s="52"/>
      <c r="AJ10" s="52"/>
      <c r="AK10" s="2"/>
      <c r="AL10" s="55">
        <f>データ!V6</f>
        <v>153</v>
      </c>
      <c r="AM10" s="55"/>
      <c r="AN10" s="55"/>
      <c r="AO10" s="55"/>
      <c r="AP10" s="55"/>
      <c r="AQ10" s="55"/>
      <c r="AR10" s="55"/>
      <c r="AS10" s="55"/>
      <c r="AT10" s="47" t="str">
        <f>データ!W6</f>
        <v>-</v>
      </c>
      <c r="AU10" s="47"/>
      <c r="AV10" s="47"/>
      <c r="AW10" s="47"/>
      <c r="AX10" s="47"/>
      <c r="AY10" s="47"/>
      <c r="AZ10" s="47"/>
      <c r="BA10" s="47"/>
      <c r="BB10" s="47" t="str">
        <f>データ!X6</f>
        <v>-</v>
      </c>
      <c r="BC10" s="47"/>
      <c r="BD10" s="47"/>
      <c r="BE10" s="47"/>
      <c r="BF10" s="47"/>
      <c r="BG10" s="47"/>
      <c r="BH10" s="47"/>
      <c r="BI10" s="47"/>
      <c r="BJ10" s="2"/>
      <c r="BK10" s="2"/>
      <c r="BL10" s="72" t="s">
        <v>21</v>
      </c>
      <c r="BM10" s="7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23</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76" t="s">
        <v>24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6" t="s">
        <v>117</v>
      </c>
      <c r="BM16" s="71"/>
      <c r="BN16" s="71"/>
      <c r="BO16" s="71"/>
      <c r="BP16" s="71"/>
      <c r="BQ16" s="71"/>
      <c r="BR16" s="71"/>
      <c r="BS16" s="71"/>
      <c r="BT16" s="71"/>
      <c r="BU16" s="71"/>
      <c r="BV16" s="71"/>
      <c r="BW16" s="71"/>
      <c r="BX16" s="71"/>
      <c r="BY16" s="71"/>
      <c r="BZ16" s="5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6"/>
      <c r="BM17" s="71"/>
      <c r="BN17" s="71"/>
      <c r="BO17" s="71"/>
      <c r="BP17" s="71"/>
      <c r="BQ17" s="71"/>
      <c r="BR17" s="71"/>
      <c r="BS17" s="71"/>
      <c r="BT17" s="71"/>
      <c r="BU17" s="71"/>
      <c r="BV17" s="71"/>
      <c r="BW17" s="71"/>
      <c r="BX17" s="71"/>
      <c r="BY17" s="71"/>
      <c r="BZ17" s="5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6"/>
      <c r="BM18" s="71"/>
      <c r="BN18" s="71"/>
      <c r="BO18" s="71"/>
      <c r="BP18" s="71"/>
      <c r="BQ18" s="71"/>
      <c r="BR18" s="71"/>
      <c r="BS18" s="71"/>
      <c r="BT18" s="71"/>
      <c r="BU18" s="71"/>
      <c r="BV18" s="71"/>
      <c r="BW18" s="71"/>
      <c r="BX18" s="71"/>
      <c r="BY18" s="71"/>
      <c r="BZ18" s="5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6"/>
      <c r="BM19" s="71"/>
      <c r="BN19" s="71"/>
      <c r="BO19" s="71"/>
      <c r="BP19" s="71"/>
      <c r="BQ19" s="71"/>
      <c r="BR19" s="71"/>
      <c r="BS19" s="71"/>
      <c r="BT19" s="71"/>
      <c r="BU19" s="71"/>
      <c r="BV19" s="71"/>
      <c r="BW19" s="71"/>
      <c r="BX19" s="71"/>
      <c r="BY19" s="71"/>
      <c r="BZ19" s="5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6"/>
      <c r="BM20" s="71"/>
      <c r="BN20" s="71"/>
      <c r="BO20" s="71"/>
      <c r="BP20" s="71"/>
      <c r="BQ20" s="71"/>
      <c r="BR20" s="71"/>
      <c r="BS20" s="71"/>
      <c r="BT20" s="71"/>
      <c r="BU20" s="71"/>
      <c r="BV20" s="71"/>
      <c r="BW20" s="71"/>
      <c r="BX20" s="71"/>
      <c r="BY20" s="71"/>
      <c r="BZ20" s="5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6"/>
      <c r="BM21" s="71"/>
      <c r="BN21" s="71"/>
      <c r="BO21" s="71"/>
      <c r="BP21" s="71"/>
      <c r="BQ21" s="71"/>
      <c r="BR21" s="71"/>
      <c r="BS21" s="71"/>
      <c r="BT21" s="71"/>
      <c r="BU21" s="71"/>
      <c r="BV21" s="71"/>
      <c r="BW21" s="71"/>
      <c r="BX21" s="71"/>
      <c r="BY21" s="71"/>
      <c r="BZ21" s="5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6"/>
      <c r="BM22" s="71"/>
      <c r="BN22" s="71"/>
      <c r="BO22" s="71"/>
      <c r="BP22" s="71"/>
      <c r="BQ22" s="71"/>
      <c r="BR22" s="71"/>
      <c r="BS22" s="71"/>
      <c r="BT22" s="71"/>
      <c r="BU22" s="71"/>
      <c r="BV22" s="71"/>
      <c r="BW22" s="71"/>
      <c r="BX22" s="71"/>
      <c r="BY22" s="71"/>
      <c r="BZ22" s="5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6"/>
      <c r="BM23" s="71"/>
      <c r="BN23" s="71"/>
      <c r="BO23" s="71"/>
      <c r="BP23" s="71"/>
      <c r="BQ23" s="71"/>
      <c r="BR23" s="71"/>
      <c r="BS23" s="71"/>
      <c r="BT23" s="71"/>
      <c r="BU23" s="71"/>
      <c r="BV23" s="71"/>
      <c r="BW23" s="71"/>
      <c r="BX23" s="71"/>
      <c r="BY23" s="71"/>
      <c r="BZ23" s="5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6"/>
      <c r="BM24" s="71"/>
      <c r="BN24" s="71"/>
      <c r="BO24" s="71"/>
      <c r="BP24" s="71"/>
      <c r="BQ24" s="71"/>
      <c r="BR24" s="71"/>
      <c r="BS24" s="71"/>
      <c r="BT24" s="71"/>
      <c r="BU24" s="71"/>
      <c r="BV24" s="71"/>
      <c r="BW24" s="71"/>
      <c r="BX24" s="71"/>
      <c r="BY24" s="71"/>
      <c r="BZ24" s="5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6"/>
      <c r="BM25" s="71"/>
      <c r="BN25" s="71"/>
      <c r="BO25" s="71"/>
      <c r="BP25" s="71"/>
      <c r="BQ25" s="71"/>
      <c r="BR25" s="71"/>
      <c r="BS25" s="71"/>
      <c r="BT25" s="71"/>
      <c r="BU25" s="71"/>
      <c r="BV25" s="71"/>
      <c r="BW25" s="71"/>
      <c r="BX25" s="71"/>
      <c r="BY25" s="71"/>
      <c r="BZ25" s="5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6"/>
      <c r="BM26" s="71"/>
      <c r="BN26" s="71"/>
      <c r="BO26" s="71"/>
      <c r="BP26" s="71"/>
      <c r="BQ26" s="71"/>
      <c r="BR26" s="71"/>
      <c r="BS26" s="71"/>
      <c r="BT26" s="71"/>
      <c r="BU26" s="71"/>
      <c r="BV26" s="71"/>
      <c r="BW26" s="71"/>
      <c r="BX26" s="71"/>
      <c r="BY26" s="71"/>
      <c r="BZ26" s="5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6"/>
      <c r="BM27" s="71"/>
      <c r="BN27" s="71"/>
      <c r="BO27" s="71"/>
      <c r="BP27" s="71"/>
      <c r="BQ27" s="71"/>
      <c r="BR27" s="71"/>
      <c r="BS27" s="71"/>
      <c r="BT27" s="71"/>
      <c r="BU27" s="71"/>
      <c r="BV27" s="71"/>
      <c r="BW27" s="71"/>
      <c r="BX27" s="71"/>
      <c r="BY27" s="71"/>
      <c r="BZ27" s="5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6"/>
      <c r="BM28" s="71"/>
      <c r="BN28" s="71"/>
      <c r="BO28" s="71"/>
      <c r="BP28" s="71"/>
      <c r="BQ28" s="71"/>
      <c r="BR28" s="71"/>
      <c r="BS28" s="71"/>
      <c r="BT28" s="71"/>
      <c r="BU28" s="71"/>
      <c r="BV28" s="71"/>
      <c r="BW28" s="71"/>
      <c r="BX28" s="71"/>
      <c r="BY28" s="71"/>
      <c r="BZ28" s="5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6"/>
      <c r="BM29" s="71"/>
      <c r="BN29" s="71"/>
      <c r="BO29" s="71"/>
      <c r="BP29" s="71"/>
      <c r="BQ29" s="71"/>
      <c r="BR29" s="71"/>
      <c r="BS29" s="71"/>
      <c r="BT29" s="71"/>
      <c r="BU29" s="71"/>
      <c r="BV29" s="71"/>
      <c r="BW29" s="71"/>
      <c r="BX29" s="71"/>
      <c r="BY29" s="71"/>
      <c r="BZ29" s="5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6"/>
      <c r="BM30" s="71"/>
      <c r="BN30" s="71"/>
      <c r="BO30" s="71"/>
      <c r="BP30" s="71"/>
      <c r="BQ30" s="71"/>
      <c r="BR30" s="71"/>
      <c r="BS30" s="71"/>
      <c r="BT30" s="71"/>
      <c r="BU30" s="71"/>
      <c r="BV30" s="71"/>
      <c r="BW30" s="71"/>
      <c r="BX30" s="71"/>
      <c r="BY30" s="71"/>
      <c r="BZ30" s="5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6"/>
      <c r="BM31" s="71"/>
      <c r="BN31" s="71"/>
      <c r="BO31" s="71"/>
      <c r="BP31" s="71"/>
      <c r="BQ31" s="71"/>
      <c r="BR31" s="71"/>
      <c r="BS31" s="71"/>
      <c r="BT31" s="71"/>
      <c r="BU31" s="71"/>
      <c r="BV31" s="71"/>
      <c r="BW31" s="71"/>
      <c r="BX31" s="71"/>
      <c r="BY31" s="71"/>
      <c r="BZ31" s="5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6"/>
      <c r="BM32" s="71"/>
      <c r="BN32" s="71"/>
      <c r="BO32" s="71"/>
      <c r="BP32" s="71"/>
      <c r="BQ32" s="71"/>
      <c r="BR32" s="71"/>
      <c r="BS32" s="71"/>
      <c r="BT32" s="71"/>
      <c r="BU32" s="71"/>
      <c r="BV32" s="71"/>
      <c r="BW32" s="71"/>
      <c r="BX32" s="71"/>
      <c r="BY32" s="71"/>
      <c r="BZ32" s="5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6"/>
      <c r="BM33" s="71"/>
      <c r="BN33" s="71"/>
      <c r="BO33" s="71"/>
      <c r="BP33" s="71"/>
      <c r="BQ33" s="71"/>
      <c r="BR33" s="71"/>
      <c r="BS33" s="71"/>
      <c r="BT33" s="71"/>
      <c r="BU33" s="71"/>
      <c r="BV33" s="71"/>
      <c r="BW33" s="71"/>
      <c r="BX33" s="71"/>
      <c r="BY33" s="71"/>
      <c r="BZ33" s="5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6"/>
      <c r="BM34" s="71"/>
      <c r="BN34" s="71"/>
      <c r="BO34" s="71"/>
      <c r="BP34" s="71"/>
      <c r="BQ34" s="71"/>
      <c r="BR34" s="71"/>
      <c r="BS34" s="71"/>
      <c r="BT34" s="71"/>
      <c r="BU34" s="71"/>
      <c r="BV34" s="71"/>
      <c r="BW34" s="71"/>
      <c r="BX34" s="71"/>
      <c r="BY34" s="71"/>
      <c r="BZ34" s="5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6"/>
      <c r="BM35" s="71"/>
      <c r="BN35" s="71"/>
      <c r="BO35" s="71"/>
      <c r="BP35" s="71"/>
      <c r="BQ35" s="71"/>
      <c r="BR35" s="71"/>
      <c r="BS35" s="71"/>
      <c r="BT35" s="71"/>
      <c r="BU35" s="71"/>
      <c r="BV35" s="71"/>
      <c r="BW35" s="71"/>
      <c r="BX35" s="71"/>
      <c r="BY35" s="71"/>
      <c r="BZ35" s="5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6"/>
      <c r="BM36" s="71"/>
      <c r="BN36" s="71"/>
      <c r="BO36" s="71"/>
      <c r="BP36" s="71"/>
      <c r="BQ36" s="71"/>
      <c r="BR36" s="71"/>
      <c r="BS36" s="71"/>
      <c r="BT36" s="71"/>
      <c r="BU36" s="71"/>
      <c r="BV36" s="71"/>
      <c r="BW36" s="71"/>
      <c r="BX36" s="71"/>
      <c r="BY36" s="71"/>
      <c r="BZ36" s="5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6"/>
      <c r="BM37" s="71"/>
      <c r="BN37" s="71"/>
      <c r="BO37" s="71"/>
      <c r="BP37" s="71"/>
      <c r="BQ37" s="71"/>
      <c r="BR37" s="71"/>
      <c r="BS37" s="71"/>
      <c r="BT37" s="71"/>
      <c r="BU37" s="71"/>
      <c r="BV37" s="71"/>
      <c r="BW37" s="71"/>
      <c r="BX37" s="71"/>
      <c r="BY37" s="71"/>
      <c r="BZ37" s="5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6"/>
      <c r="BM38" s="71"/>
      <c r="BN38" s="71"/>
      <c r="BO38" s="71"/>
      <c r="BP38" s="71"/>
      <c r="BQ38" s="71"/>
      <c r="BR38" s="71"/>
      <c r="BS38" s="71"/>
      <c r="BT38" s="71"/>
      <c r="BU38" s="71"/>
      <c r="BV38" s="71"/>
      <c r="BW38" s="71"/>
      <c r="BX38" s="71"/>
      <c r="BY38" s="71"/>
      <c r="BZ38" s="5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6"/>
      <c r="BM39" s="71"/>
      <c r="BN39" s="71"/>
      <c r="BO39" s="71"/>
      <c r="BP39" s="71"/>
      <c r="BQ39" s="71"/>
      <c r="BR39" s="71"/>
      <c r="BS39" s="71"/>
      <c r="BT39" s="71"/>
      <c r="BU39" s="71"/>
      <c r="BV39" s="71"/>
      <c r="BW39" s="71"/>
      <c r="BX39" s="71"/>
      <c r="BY39" s="71"/>
      <c r="BZ39" s="5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6"/>
      <c r="BM40" s="71"/>
      <c r="BN40" s="71"/>
      <c r="BO40" s="71"/>
      <c r="BP40" s="71"/>
      <c r="BQ40" s="71"/>
      <c r="BR40" s="71"/>
      <c r="BS40" s="71"/>
      <c r="BT40" s="71"/>
      <c r="BU40" s="71"/>
      <c r="BV40" s="71"/>
      <c r="BW40" s="71"/>
      <c r="BX40" s="71"/>
      <c r="BY40" s="71"/>
      <c r="BZ40" s="5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6"/>
      <c r="BM41" s="71"/>
      <c r="BN41" s="71"/>
      <c r="BO41" s="71"/>
      <c r="BP41" s="71"/>
      <c r="BQ41" s="71"/>
      <c r="BR41" s="71"/>
      <c r="BS41" s="71"/>
      <c r="BT41" s="71"/>
      <c r="BU41" s="71"/>
      <c r="BV41" s="71"/>
      <c r="BW41" s="71"/>
      <c r="BX41" s="71"/>
      <c r="BY41" s="71"/>
      <c r="BZ41" s="5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6"/>
      <c r="BM42" s="71"/>
      <c r="BN42" s="71"/>
      <c r="BO42" s="71"/>
      <c r="BP42" s="71"/>
      <c r="BQ42" s="71"/>
      <c r="BR42" s="71"/>
      <c r="BS42" s="71"/>
      <c r="BT42" s="71"/>
      <c r="BU42" s="71"/>
      <c r="BV42" s="71"/>
      <c r="BW42" s="71"/>
      <c r="BX42" s="71"/>
      <c r="BY42" s="71"/>
      <c r="BZ42" s="5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6"/>
      <c r="BM43" s="71"/>
      <c r="BN43" s="71"/>
      <c r="BO43" s="71"/>
      <c r="BP43" s="71"/>
      <c r="BQ43" s="71"/>
      <c r="BR43" s="71"/>
      <c r="BS43" s="71"/>
      <c r="BT43" s="71"/>
      <c r="BU43" s="71"/>
      <c r="BV43" s="71"/>
      <c r="BW43" s="71"/>
      <c r="BX43" s="71"/>
      <c r="BY43" s="71"/>
      <c r="BZ43" s="5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5" t="s">
        <v>26</v>
      </c>
      <c r="BM45" s="66"/>
      <c r="BN45" s="66"/>
      <c r="BO45" s="66"/>
      <c r="BP45" s="66"/>
      <c r="BQ45" s="66"/>
      <c r="BR45" s="66"/>
      <c r="BS45" s="66"/>
      <c r="BT45" s="66"/>
      <c r="BU45" s="66"/>
      <c r="BV45" s="66"/>
      <c r="BW45" s="66"/>
      <c r="BX45" s="66"/>
      <c r="BY45" s="66"/>
      <c r="BZ45" s="6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8"/>
      <c r="BM46" s="69"/>
      <c r="BN46" s="69"/>
      <c r="BO46" s="69"/>
      <c r="BP46" s="69"/>
      <c r="BQ46" s="69"/>
      <c r="BR46" s="69"/>
      <c r="BS46" s="69"/>
      <c r="BT46" s="69"/>
      <c r="BU46" s="69"/>
      <c r="BV46" s="69"/>
      <c r="BW46" s="69"/>
      <c r="BX46" s="69"/>
      <c r="BY46" s="69"/>
      <c r="BZ46" s="7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5" t="s">
        <v>28</v>
      </c>
      <c r="BM64" s="66"/>
      <c r="BN64" s="66"/>
      <c r="BO64" s="66"/>
      <c r="BP64" s="66"/>
      <c r="BQ64" s="66"/>
      <c r="BR64" s="66"/>
      <c r="BS64" s="66"/>
      <c r="BT64" s="66"/>
      <c r="BU64" s="66"/>
      <c r="BV64" s="66"/>
      <c r="BW64" s="66"/>
      <c r="BX64" s="66"/>
      <c r="BY64" s="66"/>
      <c r="BZ64" s="6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8"/>
      <c r="BM65" s="69"/>
      <c r="BN65" s="69"/>
      <c r="BO65" s="69"/>
      <c r="BP65" s="69"/>
      <c r="BQ65" s="69"/>
      <c r="BR65" s="69"/>
      <c r="BS65" s="69"/>
      <c r="BT65" s="69"/>
      <c r="BU65" s="69"/>
      <c r="BV65" s="69"/>
      <c r="BW65" s="69"/>
      <c r="BX65" s="69"/>
      <c r="BY65" s="69"/>
      <c r="BZ65" s="7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118</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0"/>
      <c r="BM82" s="91"/>
      <c r="BN82" s="91"/>
      <c r="BO82" s="91"/>
      <c r="BP82" s="91"/>
      <c r="BQ82" s="91"/>
      <c r="BR82" s="91"/>
      <c r="BS82" s="91"/>
      <c r="BT82" s="91"/>
      <c r="BU82" s="91"/>
      <c r="BV82" s="91"/>
      <c r="BW82" s="91"/>
      <c r="BX82" s="91"/>
      <c r="BY82" s="91"/>
      <c r="BZ82" s="92"/>
    </row>
    <row r="83" spans="1:78" x14ac:dyDescent="0.15">
      <c r="C83" s="2" t="s">
        <v>29</v>
      </c>
    </row>
    <row r="84" spans="1:78" x14ac:dyDescent="0.15">
      <c r="C84" s="2"/>
    </row>
    <row r="85" spans="1:78" hidden="1" x14ac:dyDescent="0.15">
      <c r="B85" s="26" t="s">
        <v>30</v>
      </c>
      <c r="C85" s="26"/>
      <c r="D85" s="26"/>
      <c r="E85" s="26" t="s">
        <v>31</v>
      </c>
      <c r="F85" s="26" t="s">
        <v>32</v>
      </c>
      <c r="G85" s="26" t="s">
        <v>33</v>
      </c>
      <c r="H85" s="26" t="s">
        <v>34</v>
      </c>
      <c r="I85" s="26" t="s">
        <v>35</v>
      </c>
      <c r="J85" s="26" t="s">
        <v>36</v>
      </c>
      <c r="K85" s="26" t="s">
        <v>37</v>
      </c>
      <c r="L85" s="26" t="s">
        <v>38</v>
      </c>
      <c r="M85" s="26" t="s">
        <v>39</v>
      </c>
      <c r="N85" s="26" t="s">
        <v>40</v>
      </c>
      <c r="O85" s="26" t="s">
        <v>41</v>
      </c>
    </row>
    <row r="86" spans="1:78" hidden="1" x14ac:dyDescent="0.15">
      <c r="B86" s="26"/>
      <c r="C86" s="26"/>
      <c r="D86" s="26"/>
      <c r="E86" s="26" t="str">
        <f>データ!AI6</f>
        <v/>
      </c>
      <c r="F86" s="26" t="s">
        <v>42</v>
      </c>
      <c r="G86" s="26" t="s">
        <v>42</v>
      </c>
      <c r="H86" s="26" t="str">
        <f>データ!BP6</f>
        <v>【314.13】</v>
      </c>
      <c r="I86" s="26" t="str">
        <f>データ!CA6</f>
        <v>【58.42】</v>
      </c>
      <c r="J86" s="26" t="str">
        <f>データ!CL6</f>
        <v>【282.28】</v>
      </c>
      <c r="K86" s="26" t="str">
        <f>データ!CW6</f>
        <v>【57.83】</v>
      </c>
      <c r="L86" s="26" t="str">
        <f>データ!DH6</f>
        <v>【77.67】</v>
      </c>
      <c r="M86" s="26" t="s">
        <v>42</v>
      </c>
      <c r="N86" s="26" t="s">
        <v>42</v>
      </c>
      <c r="O86" s="26" t="str">
        <f>データ!EO6</f>
        <v>【-】</v>
      </c>
    </row>
  </sheetData>
  <sheetProtection algorithmName="SHA-512" hashValue="etzeoP1JF/PoZ/aDQ/megKait6wHA69i3q8Ia+mOAOXUD39/C/kL3nVrE0G+2iHlvDQif4uNuVepXut1JDNx3A==" saltValue="U9oJSkY/vZfIny0P0r1xXw==" spinCount="100000" sheet="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topLeftCell="DU1" workbookViewId="0">
      <selection activeCell="DX26" sqref="DX26"/>
    </sheetView>
  </sheetViews>
  <sheetFormatPr defaultRowHeight="13.5" x14ac:dyDescent="0.15"/>
  <cols>
    <col min="2" max="144" width="11.875" customWidth="1"/>
  </cols>
  <sheetData>
    <row r="1" spans="1:145"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27</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28" t="s">
        <v>54</v>
      </c>
      <c r="B4" s="30"/>
      <c r="C4" s="30"/>
      <c r="D4" s="30"/>
      <c r="E4" s="30"/>
      <c r="F4" s="30"/>
      <c r="G4" s="30"/>
      <c r="H4" s="83"/>
      <c r="I4" s="84"/>
      <c r="J4" s="84"/>
      <c r="K4" s="84"/>
      <c r="L4" s="84"/>
      <c r="M4" s="84"/>
      <c r="N4" s="84"/>
      <c r="O4" s="84"/>
      <c r="P4" s="84"/>
      <c r="Q4" s="84"/>
      <c r="R4" s="84"/>
      <c r="S4" s="84"/>
      <c r="T4" s="84"/>
      <c r="U4" s="84"/>
      <c r="V4" s="84"/>
      <c r="W4" s="84"/>
      <c r="X4" s="85"/>
      <c r="Y4" s="79" t="s">
        <v>55</v>
      </c>
      <c r="Z4" s="79"/>
      <c r="AA4" s="79"/>
      <c r="AB4" s="79"/>
      <c r="AC4" s="79"/>
      <c r="AD4" s="79"/>
      <c r="AE4" s="79"/>
      <c r="AF4" s="79"/>
      <c r="AG4" s="79"/>
      <c r="AH4" s="79"/>
      <c r="AI4" s="79"/>
      <c r="AJ4" s="79" t="s">
        <v>56</v>
      </c>
      <c r="AK4" s="79"/>
      <c r="AL4" s="79"/>
      <c r="AM4" s="79"/>
      <c r="AN4" s="79"/>
      <c r="AO4" s="79"/>
      <c r="AP4" s="79"/>
      <c r="AQ4" s="79"/>
      <c r="AR4" s="79"/>
      <c r="AS4" s="79"/>
      <c r="AT4" s="79"/>
      <c r="AU4" s="79" t="s">
        <v>57</v>
      </c>
      <c r="AV4" s="79"/>
      <c r="AW4" s="79"/>
      <c r="AX4" s="79"/>
      <c r="AY4" s="79"/>
      <c r="AZ4" s="79"/>
      <c r="BA4" s="79"/>
      <c r="BB4" s="79"/>
      <c r="BC4" s="79"/>
      <c r="BD4" s="79"/>
      <c r="BE4" s="79"/>
      <c r="BF4" s="79" t="s">
        <v>58</v>
      </c>
      <c r="BG4" s="79"/>
      <c r="BH4" s="79"/>
      <c r="BI4" s="79"/>
      <c r="BJ4" s="79"/>
      <c r="BK4" s="79"/>
      <c r="BL4" s="79"/>
      <c r="BM4" s="79"/>
      <c r="BN4" s="79"/>
      <c r="BO4" s="79"/>
      <c r="BP4" s="79"/>
      <c r="BQ4" s="79" t="s">
        <v>59</v>
      </c>
      <c r="BR4" s="79"/>
      <c r="BS4" s="79"/>
      <c r="BT4" s="79"/>
      <c r="BU4" s="79"/>
      <c r="BV4" s="79"/>
      <c r="BW4" s="79"/>
      <c r="BX4" s="79"/>
      <c r="BY4" s="79"/>
      <c r="BZ4" s="79"/>
      <c r="CA4" s="79"/>
      <c r="CB4" s="79" t="s">
        <v>60</v>
      </c>
      <c r="CC4" s="79"/>
      <c r="CD4" s="79"/>
      <c r="CE4" s="79"/>
      <c r="CF4" s="79"/>
      <c r="CG4" s="79"/>
      <c r="CH4" s="79"/>
      <c r="CI4" s="79"/>
      <c r="CJ4" s="79"/>
      <c r="CK4" s="79"/>
      <c r="CL4" s="79"/>
      <c r="CM4" s="79" t="s">
        <v>61</v>
      </c>
      <c r="CN4" s="79"/>
      <c r="CO4" s="79"/>
      <c r="CP4" s="79"/>
      <c r="CQ4" s="79"/>
      <c r="CR4" s="79"/>
      <c r="CS4" s="79"/>
      <c r="CT4" s="79"/>
      <c r="CU4" s="79"/>
      <c r="CV4" s="79"/>
      <c r="CW4" s="79"/>
      <c r="CX4" s="79" t="s">
        <v>62</v>
      </c>
      <c r="CY4" s="79"/>
      <c r="CZ4" s="79"/>
      <c r="DA4" s="79"/>
      <c r="DB4" s="79"/>
      <c r="DC4" s="79"/>
      <c r="DD4" s="79"/>
      <c r="DE4" s="79"/>
      <c r="DF4" s="79"/>
      <c r="DG4" s="79"/>
      <c r="DH4" s="79"/>
      <c r="DI4" s="79" t="s">
        <v>63</v>
      </c>
      <c r="DJ4" s="79"/>
      <c r="DK4" s="79"/>
      <c r="DL4" s="79"/>
      <c r="DM4" s="79"/>
      <c r="DN4" s="79"/>
      <c r="DO4" s="79"/>
      <c r="DP4" s="79"/>
      <c r="DQ4" s="79"/>
      <c r="DR4" s="79"/>
      <c r="DS4" s="79"/>
      <c r="DT4" s="79" t="s">
        <v>64</v>
      </c>
      <c r="DU4" s="79"/>
      <c r="DV4" s="79"/>
      <c r="DW4" s="79"/>
      <c r="DX4" s="79"/>
      <c r="DY4" s="79"/>
      <c r="DZ4" s="79"/>
      <c r="EA4" s="79"/>
      <c r="EB4" s="79"/>
      <c r="EC4" s="79"/>
      <c r="ED4" s="79"/>
      <c r="EE4" s="79" t="s">
        <v>65</v>
      </c>
      <c r="EF4" s="79"/>
      <c r="EG4" s="79"/>
      <c r="EH4" s="79"/>
      <c r="EI4" s="79"/>
      <c r="EJ4" s="79"/>
      <c r="EK4" s="79"/>
      <c r="EL4" s="79"/>
      <c r="EM4" s="79"/>
      <c r="EN4" s="79"/>
      <c r="EO4" s="79"/>
    </row>
    <row r="5" spans="1:145" x14ac:dyDescent="0.15">
      <c r="A5" s="28" t="s">
        <v>66</v>
      </c>
      <c r="B5" s="31"/>
      <c r="C5" s="31"/>
      <c r="D5" s="31"/>
      <c r="E5" s="31"/>
      <c r="F5" s="31"/>
      <c r="G5" s="31"/>
      <c r="H5" s="32" t="s">
        <v>67</v>
      </c>
      <c r="I5" s="32" t="s">
        <v>68</v>
      </c>
      <c r="J5" s="32" t="s">
        <v>69</v>
      </c>
      <c r="K5" s="32" t="s">
        <v>70</v>
      </c>
      <c r="L5" s="32" t="s">
        <v>71</v>
      </c>
      <c r="M5" s="32" t="s">
        <v>4</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30</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5" s="36" customFormat="1" x14ac:dyDescent="0.15">
      <c r="A6" s="28" t="s">
        <v>94</v>
      </c>
      <c r="B6" s="33">
        <f>B7</f>
        <v>2020</v>
      </c>
      <c r="C6" s="33">
        <f t="shared" ref="C6:X6" si="3">C7</f>
        <v>313726</v>
      </c>
      <c r="D6" s="33">
        <f t="shared" si="3"/>
        <v>47</v>
      </c>
      <c r="E6" s="33">
        <f t="shared" si="3"/>
        <v>18</v>
      </c>
      <c r="F6" s="33">
        <f t="shared" si="3"/>
        <v>0</v>
      </c>
      <c r="G6" s="33">
        <f t="shared" si="3"/>
        <v>0</v>
      </c>
      <c r="H6" s="33" t="str">
        <f t="shared" si="3"/>
        <v>鳥取県　北栄町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1.04</v>
      </c>
      <c r="Q6" s="34">
        <f t="shared" si="3"/>
        <v>100</v>
      </c>
      <c r="R6" s="34">
        <f t="shared" si="3"/>
        <v>4110</v>
      </c>
      <c r="S6" s="34">
        <f t="shared" si="3"/>
        <v>14731</v>
      </c>
      <c r="T6" s="34">
        <f t="shared" si="3"/>
        <v>56.94</v>
      </c>
      <c r="U6" s="34">
        <f t="shared" si="3"/>
        <v>258.70999999999998</v>
      </c>
      <c r="V6" s="34">
        <f t="shared" si="3"/>
        <v>153</v>
      </c>
      <c r="W6" s="34" t="str">
        <f t="shared" si="3"/>
        <v>-</v>
      </c>
      <c r="X6" s="34" t="str">
        <f t="shared" si="3"/>
        <v>-</v>
      </c>
      <c r="Y6" s="35">
        <f>IF(Y7="",NA(),Y7)</f>
        <v>98.5</v>
      </c>
      <c r="Z6" s="35">
        <f t="shared" ref="Z6:AH6" si="4">IF(Z7="",NA(),Z7)</f>
        <v>104.1</v>
      </c>
      <c r="AA6" s="35">
        <f t="shared" si="4"/>
        <v>93.81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603.48</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65.58</v>
      </c>
      <c r="BR6" s="35">
        <f t="shared" ref="BR6:BZ6" si="8">IF(BR7="",NA(),BR7)</f>
        <v>61.68</v>
      </c>
      <c r="BS6" s="35">
        <f t="shared" si="8"/>
        <v>61.54</v>
      </c>
      <c r="BT6" s="35">
        <f t="shared" si="8"/>
        <v>58.521000000000001</v>
      </c>
      <c r="BU6" s="35">
        <f t="shared" si="8"/>
        <v>62.37</v>
      </c>
      <c r="BV6" s="35">
        <f t="shared" si="8"/>
        <v>55.84</v>
      </c>
      <c r="BW6" s="35">
        <f t="shared" si="8"/>
        <v>57.08</v>
      </c>
      <c r="BX6" s="35">
        <f t="shared" si="8"/>
        <v>55.85</v>
      </c>
      <c r="BY6" s="35">
        <f t="shared" si="8"/>
        <v>53.23</v>
      </c>
      <c r="BZ6" s="35">
        <f t="shared" si="8"/>
        <v>50.7</v>
      </c>
      <c r="CA6" s="34" t="str">
        <f>IF(CA7="","",IF(CA7="-","【-】","【"&amp;SUBSTITUTE(TEXT(CA7,"#,##0.00"),"-","△")&amp;"】"))</f>
        <v>【58.42】</v>
      </c>
      <c r="CB6" s="35">
        <f>IF(CB7="",NA(),CB7)</f>
        <v>239.8</v>
      </c>
      <c r="CC6" s="35">
        <f t="shared" ref="CC6:CK6" si="9">IF(CC7="",NA(),CC7)</f>
        <v>254.4</v>
      </c>
      <c r="CD6" s="35">
        <f t="shared" si="9"/>
        <v>286.86</v>
      </c>
      <c r="CE6" s="35">
        <f t="shared" si="9"/>
        <v>302.20100000000002</v>
      </c>
      <c r="CF6" s="35">
        <f t="shared" si="9"/>
        <v>293.26</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51.35</v>
      </c>
      <c r="CN6" s="35">
        <f t="shared" ref="CN6:CV6" si="10">IF(CN7="",NA(),CN7)</f>
        <v>51.35</v>
      </c>
      <c r="CO6" s="35">
        <f t="shared" si="10"/>
        <v>56.76</v>
      </c>
      <c r="CP6" s="35">
        <f t="shared" si="10"/>
        <v>0</v>
      </c>
      <c r="CQ6" s="35">
        <f t="shared" si="10"/>
        <v>0</v>
      </c>
      <c r="CR6" s="35">
        <f t="shared" si="10"/>
        <v>61.55</v>
      </c>
      <c r="CS6" s="35">
        <f t="shared" si="10"/>
        <v>57.22</v>
      </c>
      <c r="CT6" s="35">
        <f t="shared" si="10"/>
        <v>54.93</v>
      </c>
      <c r="CU6" s="35">
        <f t="shared" si="10"/>
        <v>55.96</v>
      </c>
      <c r="CV6" s="35">
        <f t="shared" si="10"/>
        <v>56.45</v>
      </c>
      <c r="CW6" s="34" t="str">
        <f>IF(CW7="","",IF(CW7="-","【-】","【"&amp;SUBSTITUTE(TEXT(CW7,"#,##0.00"),"-","△")&amp;"】"))</f>
        <v>【57.83】</v>
      </c>
      <c r="CX6" s="35">
        <f>IF(CX7="",NA(),CX7)</f>
        <v>98.09</v>
      </c>
      <c r="CY6" s="35">
        <f t="shared" ref="CY6:DG6" si="11">IF(CY7="",NA(),CY7)</f>
        <v>100</v>
      </c>
      <c r="CZ6" s="35">
        <f t="shared" si="11"/>
        <v>96.97</v>
      </c>
      <c r="DA6" s="35">
        <f t="shared" si="11"/>
        <v>96.774199999999993</v>
      </c>
      <c r="DB6" s="35">
        <f t="shared" si="11"/>
        <v>96.73</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313726</v>
      </c>
      <c r="D7" s="37">
        <v>47</v>
      </c>
      <c r="E7" s="37">
        <v>18</v>
      </c>
      <c r="F7" s="37">
        <v>0</v>
      </c>
      <c r="G7" s="37">
        <v>0</v>
      </c>
      <c r="H7" s="37" t="s">
        <v>113</v>
      </c>
      <c r="I7" s="37" t="s">
        <v>95</v>
      </c>
      <c r="J7" s="37" t="s">
        <v>96</v>
      </c>
      <c r="K7" s="37" t="s">
        <v>97</v>
      </c>
      <c r="L7" s="37" t="s">
        <v>98</v>
      </c>
      <c r="M7" s="37" t="s">
        <v>99</v>
      </c>
      <c r="N7" s="38" t="s">
        <v>100</v>
      </c>
      <c r="O7" s="38" t="s">
        <v>101</v>
      </c>
      <c r="P7" s="38">
        <v>1.04</v>
      </c>
      <c r="Q7" s="38">
        <v>100</v>
      </c>
      <c r="R7" s="38">
        <v>4110</v>
      </c>
      <c r="S7" s="38">
        <v>14731</v>
      </c>
      <c r="T7" s="38">
        <v>56.94</v>
      </c>
      <c r="U7" s="38">
        <v>258.70999999999998</v>
      </c>
      <c r="V7" s="38">
        <v>153</v>
      </c>
      <c r="W7" s="38" t="s">
        <v>114</v>
      </c>
      <c r="X7" s="38" t="s">
        <v>114</v>
      </c>
      <c r="Y7" s="38">
        <v>98.5</v>
      </c>
      <c r="Z7" s="38">
        <v>104.1</v>
      </c>
      <c r="AA7" s="38">
        <v>93.81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603.48</v>
      </c>
      <c r="BG7" s="38">
        <v>0</v>
      </c>
      <c r="BH7" s="38">
        <v>0</v>
      </c>
      <c r="BI7" s="38">
        <v>0</v>
      </c>
      <c r="BJ7" s="38">
        <v>0</v>
      </c>
      <c r="BK7" s="38">
        <v>413.5</v>
      </c>
      <c r="BL7" s="38">
        <v>407.42</v>
      </c>
      <c r="BM7" s="38">
        <v>386.46</v>
      </c>
      <c r="BN7" s="38">
        <v>421.25</v>
      </c>
      <c r="BO7" s="38">
        <v>398.42</v>
      </c>
      <c r="BP7" s="38">
        <v>314.13</v>
      </c>
      <c r="BQ7" s="38">
        <v>65.58</v>
      </c>
      <c r="BR7" s="38">
        <v>61.68</v>
      </c>
      <c r="BS7" s="38">
        <v>61.54</v>
      </c>
      <c r="BT7" s="38">
        <v>58.521000000000001</v>
      </c>
      <c r="BU7" s="38">
        <v>62.37</v>
      </c>
      <c r="BV7" s="38">
        <v>55.84</v>
      </c>
      <c r="BW7" s="38">
        <v>57.08</v>
      </c>
      <c r="BX7" s="38">
        <v>55.85</v>
      </c>
      <c r="BY7" s="38">
        <v>53.23</v>
      </c>
      <c r="BZ7" s="38">
        <v>50.7</v>
      </c>
      <c r="CA7" s="38">
        <v>58.42</v>
      </c>
      <c r="CB7" s="38">
        <v>239.8</v>
      </c>
      <c r="CC7" s="38">
        <v>254.4</v>
      </c>
      <c r="CD7" s="38">
        <v>286.86</v>
      </c>
      <c r="CE7" s="38">
        <v>302.20100000000002</v>
      </c>
      <c r="CF7" s="38">
        <v>293.26</v>
      </c>
      <c r="CG7" s="38">
        <v>287.57</v>
      </c>
      <c r="CH7" s="38">
        <v>286.86</v>
      </c>
      <c r="CI7" s="38">
        <v>287.91000000000003</v>
      </c>
      <c r="CJ7" s="38">
        <v>283.3</v>
      </c>
      <c r="CK7" s="38">
        <v>289.81</v>
      </c>
      <c r="CL7" s="38">
        <v>282.27999999999997</v>
      </c>
      <c r="CM7" s="38">
        <v>51.35</v>
      </c>
      <c r="CN7" s="38">
        <v>51.35</v>
      </c>
      <c r="CO7" s="38">
        <v>56.76</v>
      </c>
      <c r="CP7" s="38">
        <v>0</v>
      </c>
      <c r="CQ7" s="38">
        <v>0</v>
      </c>
      <c r="CR7" s="38">
        <v>61.55</v>
      </c>
      <c r="CS7" s="38">
        <v>57.22</v>
      </c>
      <c r="CT7" s="38">
        <v>54.93</v>
      </c>
      <c r="CU7" s="38">
        <v>55.96</v>
      </c>
      <c r="CV7" s="38">
        <v>56.45</v>
      </c>
      <c r="CW7" s="38">
        <v>57.83</v>
      </c>
      <c r="CX7" s="38">
        <v>98.09</v>
      </c>
      <c r="CY7" s="38">
        <v>100</v>
      </c>
      <c r="CZ7" s="38">
        <v>96.97</v>
      </c>
      <c r="DA7" s="38">
        <v>96.774199999999993</v>
      </c>
      <c r="DB7" s="38">
        <v>96.73</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100</v>
      </c>
      <c r="EF7" s="38" t="s">
        <v>100</v>
      </c>
      <c r="EG7" s="38" t="s">
        <v>100</v>
      </c>
      <c r="EH7" s="38" t="s">
        <v>100</v>
      </c>
      <c r="EI7" s="38" t="s">
        <v>100</v>
      </c>
      <c r="EJ7" s="38" t="s">
        <v>100</v>
      </c>
      <c r="EK7" s="38" t="s">
        <v>100</v>
      </c>
      <c r="EL7" s="38" t="s">
        <v>100</v>
      </c>
      <c r="EM7" s="38" t="s">
        <v>100</v>
      </c>
      <c r="EN7" s="38" t="s">
        <v>100</v>
      </c>
      <c r="EO7" s="38" t="s">
        <v>100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46</v>
      </c>
      <c r="B10" s="41">
        <f>DATEVALUE($B7+12-B11&amp;"/1/"&amp;B12)</f>
        <v>46753</v>
      </c>
      <c r="C10" s="41">
        <f t="shared" ref="C10" si="15">DATEVALUE($B7+12-C11&amp;"/1/"&amp;C12)</f>
        <v>47119</v>
      </c>
      <c r="D10" s="41">
        <f>DATEVALUE($B7+12-D11&amp;"/1/"&amp;D12)</f>
        <v>47484</v>
      </c>
      <c r="E10" s="42">
        <f>DATEVALUE($B7+12-E11&amp;"/1/"&amp;E12)</f>
        <v>47849</v>
      </c>
      <c r="F10" s="42">
        <f>DATEVALUE($B7+12-F11&amp;"/1/"&amp;F12)</f>
        <v>48215</v>
      </c>
    </row>
    <row r="11" spans="1:145" x14ac:dyDescent="0.15">
      <c r="B11">
        <v>4</v>
      </c>
      <c r="C11">
        <v>3</v>
      </c>
      <c r="D11">
        <v>2</v>
      </c>
      <c r="E11">
        <v>1</v>
      </c>
      <c r="F11">
        <v>0</v>
      </c>
      <c r="G11" t="s">
        <v>107</v>
      </c>
    </row>
    <row r="12" spans="1:145" x14ac:dyDescent="0.15">
      <c r="B12">
        <v>1</v>
      </c>
      <c r="C12">
        <v>1</v>
      </c>
      <c r="D12">
        <v>1</v>
      </c>
      <c r="E12">
        <v>1</v>
      </c>
      <c r="F12">
        <v>2</v>
      </c>
      <c r="G12" t="s">
        <v>108</v>
      </c>
    </row>
    <row r="13" spans="1:145"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2020-12-04T03:14:53Z</dcterms:created>
  <dcterms:modified xsi:type="dcterms:W3CDTF">2022-01-24T00:13:24Z</dcterms:modified>
  <cp:category/>
</cp:coreProperties>
</file>