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SHwZWzIjAv+iLOdzYiu1PRLS6CDRfkifrojAXWGg1Xiv79bvQMIAre6ofKjt4j399x4lwtp1hwRYW1ddO6+aQ==" workbookSaltValue="+wd1/t+sjwaIij9mIgTjB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<sst xmlns="http://schemas.openxmlformats.org/spreadsheetml/2006/main" xmlns:r="http://schemas.openxmlformats.org/officeDocument/2006/relationships" count="116" uniqueCount="116">
  <si>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</si>
  <si>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</si>
  <si>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</si>
  <si>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</si>
  <si>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</si>
  <si>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</si>
  <si>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</si>
  <si>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</si>
  <si>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</si>
  <si>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</si>
  <si>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</si>
  <si>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</si>
  <si>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</si>
  <si>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</si>
  <si>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</si>
  <si>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</si>
  <si>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</si>
  <si>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</si>
  <si>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</si>
  <si>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</si>
  <si>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</si>
  <si>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</si>
  <si>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</si>
  <si>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</si>
  <si>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</si>
  <si>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</si>
  <si>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</si>
  <si>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</si>
  <si>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</si>
  <si>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</si>
  <si>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</si>
  <si>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</si>
  <si>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</si>
  <si>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</si>
  <si>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</si>
  <si>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</si>
  <si>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</si>
  <si>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</si>
  <si>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</si>
  <si>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</si>
  <si>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</si>
  <si>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</si>
  <si>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</si>
  <si>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</si>
  <si>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</si>
  <si>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</si>
  <si>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</si>
  <si>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</si>
  <si>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</si>
  <si>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</si>
  <si>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</si>
  <si>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</si>
  <si>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</si>
  <si>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</si>
  <si>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</si>
  <si>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</si>
  <si>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</si>
  <si>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</si>
  <si>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</si>
  <si>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</si>
  <si>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</si>
  <si>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</si>
  <si>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</si>
  <si>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</si>
  <si>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</si>
  <si>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</si>
  <si>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</si>
  <si>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</si>
  <si>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</si>
  <si>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</si>
  <si>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</si>
  <si>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</si>
  <si>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</si>
  <si>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</si>
  <si>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</si>
  <si>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</si>
  <si>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</si>
  <si>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</si>
  <si>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</si>
  <si>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</si>
  <si>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</si>
  <si>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</si>
  <si>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</si>
  <si>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</si>
  <si>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</si>
  <si>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</si>
  <si>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</si>
  <si>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　経営戦略にもとづき、経営改善に努める。
　使用料収入を増加させるため、未接続世帯に対する接続促進の取り組みを強化し水洗化率の向上を図る。
　施設のライフサイクルコストを低下させるため、公共・特環との統合による処理場の改築、及びストックマネジメント計画の策定を行う。その他、契約、物品購入、汚泥処理などを見直し費用の削減に努める。
　令和4年度から公営企業会計へ移行するため、移行に合わせて適正な使用料収入の水準の見直しを行う。</t>
    <rPh sb="93" eb="95">
      <t>コウキョウ</t>
    </rPh>
    <rPh sb="96" eb="98">
      <t>トッカン</t>
    </rPh>
    <rPh sb="100" eb="102">
      <t>トウゴウ</t>
    </rPh>
    <rPh sb="105" eb="108">
      <t>ショリジョウ</t>
    </rPh>
    <rPh sb="109" eb="111">
      <t>カイチク</t>
    </rPh>
    <rPh sb="112" eb="113">
      <t>オヨ</t>
    </rPh>
    <rPh sb="124" eb="126">
      <t>ケイカク</t>
    </rPh>
    <rPh sb="127" eb="129">
      <t>サクテイ</t>
    </rPh>
    <rPh sb="130" eb="131">
      <t>オコナ</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</si>
  <si>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</si>
  <si>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</si>
  <si>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</si>
  <si>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</si>
  <si>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</si>
  <si>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</si>
  <si>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</si>
  <si>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</si>
  <si>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</si>
  <si>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</si>
  <si>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</si>
  <si>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</si>
  <si>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</si>
  <si>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</si>
  <si>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</si>
  <si>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</si>
  <si>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</si>
  <si>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</si>
  <si>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</si>
  <si>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</si>
  <si>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</si>
  <si>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</si>
  <si>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</si>
  <si>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</si>
  <si>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</si>
  <si>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</si>
  <si>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経費回収率が100%を下回っており、施設の老朽化や今後の人口減少により施設利用率は更に減少するため、公共・特環との統合、処理施設の改築により効率的に施設運用していくことを計画する。
　また、水洗化率については、供用開始後の経過年数が長く、更なる向上は困難な状況にある。</t>
    <rPh sb="12" eb="14">
      <t>シタマワ</t>
    </rPh>
    <rPh sb="19" eb="21">
      <t>シセツ</t>
    </rPh>
    <rPh sb="22" eb="25">
      <t>ロウキュウカ</t>
    </rPh>
    <rPh sb="42" eb="43">
      <t>サラ</t>
    </rPh>
    <rPh sb="51" eb="53">
      <t>コウキョウ</t>
    </rPh>
    <rPh sb="54" eb="56">
      <t>トッカン</t>
    </rPh>
    <rPh sb="61" eb="63">
      <t>ショリ</t>
    </rPh>
    <rPh sb="63" eb="65">
      <t>シセツ</t>
    </rPh>
    <rPh sb="66" eb="68">
      <t>カイチク</t>
    </rPh>
    <rPh sb="106" eb="108">
      <t>キョウヨウ</t>
    </rPh>
    <rPh sb="108" eb="110">
      <t>カイシ</t>
    </rPh>
    <rPh sb="110" eb="111">
      <t>ゴ</t>
    </rPh>
    <rPh sb="112" eb="114">
      <t>ケイカ</t>
    </rPh>
    <rPh sb="114" eb="116">
      <t>ネンスウ</t>
    </rPh>
    <rPh sb="117" eb="118">
      <t>ナガ</t>
    </rPh>
    <rPh sb="123" eb="125">
      <t>コウジョウ</t>
    </rPh>
    <rPh sb="126" eb="128">
      <t>コンナン</t>
    </rPh>
    <rPh sb="129" eb="131">
      <t>ジョウキョウ</t>
    </rPh>
    <phoneticPr fontId="1"/>
  </si>
  <si>
    <t>　供用開始は平成5年度であり管渠の計画的な更新は行っていない。
　処理施設は老朽設備を事後保全で修繕、更新している。
　今後は、公共・特環との統合により、計画的に処理場を中継ポンプ場にするなど改築し、維持管理費の削減に努める。
　また、管渠については、公共・特環と合わせたストックマネジメント計画を策定することにより、老朽化状況の調査・修繕計画など行い、効率的に長寿命化を行う。</t>
    <rPh sb="64" eb="66">
      <t>コウキョウ</t>
    </rPh>
    <rPh sb="67" eb="69">
      <t>トッカン</t>
    </rPh>
    <rPh sb="71" eb="73">
      <t>トウゴウ</t>
    </rPh>
    <rPh sb="77" eb="80">
      <t>ケイカクテキ</t>
    </rPh>
    <rPh sb="81" eb="84">
      <t>ショリジョウ</t>
    </rPh>
    <rPh sb="85" eb="87">
      <t>チュウケイ</t>
    </rPh>
    <rPh sb="90" eb="91">
      <t>バ</t>
    </rPh>
    <rPh sb="96" eb="98">
      <t>カイチク</t>
    </rPh>
    <rPh sb="100" eb="102">
      <t>イジ</t>
    </rPh>
    <rPh sb="102" eb="105">
      <t>カンリヒ</t>
    </rPh>
    <rPh sb="106" eb="108">
      <t>サクゲン</t>
    </rPh>
    <rPh sb="109" eb="110">
      <t>ツト</t>
    </rPh>
    <rPh sb="118" eb="120">
      <t>カンキョ</t>
    </rPh>
    <rPh sb="159" eb="162">
      <t>ロウキュウカ</t>
    </rPh>
    <rPh sb="162" eb="164">
      <t>ジョウキョウ</t>
    </rPh>
    <rPh sb="165" eb="167">
      <t>チョウサ</t>
    </rPh>
    <rPh sb="168" eb="170">
      <t>シュウゼン</t>
    </rPh>
    <rPh sb="170" eb="172">
      <t>ケイカク</t>
    </rPh>
    <rPh sb="174" eb="175">
      <t>オコナ</t>
    </rPh>
    <rPh sb="177" eb="180">
      <t>コウリツテキ</t>
    </rPh>
    <rPh sb="181" eb="185">
      <t>チョウジュミョウカ</t>
    </rPh>
    <rPh sb="186" eb="187">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</si>
</sst>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1.e-002</c:v>
                </c:pt>
                <c:pt idx="3">
                  <c:v>2.e-002</c:v>
                </c:pt>
                <c:pt idx="4">
                  <c:v>0.25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60.15</c:v>
                </c:pt>
                <c:pt idx="1">
                  <c:v>57.77</c:v>
                </c:pt>
                <c:pt idx="2">
                  <c:v>59.41</c:v>
                </c:pt>
                <c:pt idx="3">
                  <c:v>58.74</c:v>
                </c:pt>
                <c:pt idx="4">
                  <c:v>46.77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50.68</c:v>
                </c:pt>
                <c:pt idx="3">
                  <c:v>50.14</c:v>
                </c:pt>
                <c:pt idx="4">
                  <c:v>54.83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87.01</c:v>
                </c:pt>
                <c:pt idx="1">
                  <c:v>86.73</c:v>
                </c:pt>
                <c:pt idx="2">
                  <c:v>84.86</c:v>
                </c:pt>
                <c:pt idx="3">
                  <c:v>89.34</c:v>
                </c:pt>
                <c:pt idx="4">
                  <c:v>90.09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84.86</c:v>
                </c:pt>
                <c:pt idx="3">
                  <c:v>84.98</c:v>
                </c:pt>
                <c:pt idx="4">
                  <c:v>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80.75</c:v>
                </c:pt>
                <c:pt idx="1">
                  <c:v>79.59</c:v>
                </c:pt>
                <c:pt idx="2">
                  <c:v>78.739999999999995</c:v>
                </c:pt>
                <c:pt idx="3">
                  <c:v>78.48</c:v>
                </c:pt>
                <c:pt idx="4">
                  <c:v>77.959999999999994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4640.91</c:v>
                </c:pt>
                <c:pt idx="1">
                  <c:v>154.68</c:v>
                </c:pt>
                <c:pt idx="2">
                  <c:v>170.05</c:v>
                </c:pt>
                <c:pt idx="3">
                  <c:v>121.3</c:v>
                </c:pt>
                <c:pt idx="4">
                  <c:v>10.63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789.46</c:v>
                </c:pt>
                <c:pt idx="3">
                  <c:v>826.83</c:v>
                </c:pt>
                <c:pt idx="4">
                  <c:v>867.83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99.49</c:v>
                </c:pt>
                <c:pt idx="1">
                  <c:v>100</c:v>
                </c:pt>
                <c:pt idx="2">
                  <c:v>97.87</c:v>
                </c:pt>
                <c:pt idx="3">
                  <c:v>99.99</c:v>
                </c:pt>
                <c:pt idx="4">
                  <c:v>98.23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57.77</c:v>
                </c:pt>
                <c:pt idx="3">
                  <c:v>57.31</c:v>
                </c:pt>
                <c:pt idx="4">
                  <c:v>57.08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156.29</c:v>
                </c:pt>
                <c:pt idx="1">
                  <c:v>164.75</c:v>
                </c:pt>
                <c:pt idx="2">
                  <c:v>161.58000000000001</c:v>
                </c:pt>
                <c:pt idx="3">
                  <c:v>162.6</c:v>
                </c:pt>
                <c:pt idx="4">
                  <c:v>162.28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274.35000000000002</c:v>
                </c:pt>
                <c:pt idx="3">
                  <c:v>273.52</c:v>
                </c:pt>
                <c:pt idx="4">
                  <c:v>274.99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6" zoomScale="85" zoomScaleNormal="8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17026</v>
      </c>
      <c r="AM8" s="22"/>
      <c r="AN8" s="22"/>
      <c r="AO8" s="22"/>
      <c r="AP8" s="22"/>
      <c r="AQ8" s="22"/>
      <c r="AR8" s="22"/>
      <c r="AS8" s="22"/>
      <c r="AT8" s="7">
        <f>データ!T6</f>
        <v>139.97</v>
      </c>
      <c r="AU8" s="7"/>
      <c r="AV8" s="7"/>
      <c r="AW8" s="7"/>
      <c r="AX8" s="7"/>
      <c r="AY8" s="7"/>
      <c r="AZ8" s="7"/>
      <c r="BA8" s="7"/>
      <c r="BB8" s="7">
        <f>データ!U6</f>
        <v>121.64</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20.73</v>
      </c>
      <c r="Q10" s="7"/>
      <c r="R10" s="7"/>
      <c r="S10" s="7"/>
      <c r="T10" s="7"/>
      <c r="U10" s="7"/>
      <c r="V10" s="7"/>
      <c r="W10" s="7">
        <f>データ!Q6</f>
        <v>100</v>
      </c>
      <c r="X10" s="7"/>
      <c r="Y10" s="7"/>
      <c r="Z10" s="7"/>
      <c r="AA10" s="7"/>
      <c r="AB10" s="7"/>
      <c r="AC10" s="7"/>
      <c r="AD10" s="22">
        <f>データ!R6</f>
        <v>3850</v>
      </c>
      <c r="AE10" s="22"/>
      <c r="AF10" s="22"/>
      <c r="AG10" s="22"/>
      <c r="AH10" s="22"/>
      <c r="AI10" s="22"/>
      <c r="AJ10" s="22"/>
      <c r="AK10" s="2"/>
      <c r="AL10" s="22">
        <f>データ!V6</f>
        <v>3501</v>
      </c>
      <c r="AM10" s="22"/>
      <c r="AN10" s="22"/>
      <c r="AO10" s="22"/>
      <c r="AP10" s="22"/>
      <c r="AQ10" s="22"/>
      <c r="AR10" s="22"/>
      <c r="AS10" s="22"/>
      <c r="AT10" s="7">
        <f>データ!W6</f>
        <v>6.99</v>
      </c>
      <c r="AU10" s="7"/>
      <c r="AV10" s="7"/>
      <c r="AW10" s="7"/>
      <c r="AX10" s="7"/>
      <c r="AY10" s="7"/>
      <c r="AZ10" s="7"/>
      <c r="BA10" s="7"/>
      <c r="BB10" s="7">
        <f>データ!X6</f>
        <v>500.86</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87</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【832.52】</v>
      </c>
      <c r="I86" s="12" t="str">
        <f>データ!CA6</f>
        <v>【60.94】</v>
      </c>
      <c r="J86" s="12" t="str">
        <f>データ!CL6</f>
        <v>【253.04】</v>
      </c>
      <c r="K86" s="12" t="str">
        <f>データ!CW6</f>
        <v>【54.84】</v>
      </c>
      <c r="L86" s="12" t="str">
        <f>データ!DH6</f>
        <v>【86.60】</v>
      </c>
      <c r="M86" s="12" t="s">
        <v>41</v>
      </c>
      <c r="N86" s="12" t="s">
        <v>41</v>
      </c>
      <c r="O86" s="12" t="str">
        <f>データ!EO6</f>
        <v>【0.16】</v>
      </c>
    </row>
  </sheetData>
  <sheetProtection algorithmName="SHA-512" hashValue="QZO8vVM8Bq8WWK0y0SGDqogbSU1roqftEa40zZBZX/WFLKtfhtK7ZVmcniYdGggKl6ycdsoz/hWDU7SUsJbZbw==" saltValue="QExRU8A0Q59usyPTPA4w5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88</v>
      </c>
      <c r="AC5" s="71" t="s">
        <v>89</v>
      </c>
      <c r="AD5" s="71" t="s">
        <v>90</v>
      </c>
      <c r="AE5" s="71" t="s">
        <v>92</v>
      </c>
      <c r="AF5" s="71" t="s">
        <v>93</v>
      </c>
      <c r="AG5" s="71" t="s">
        <v>94</v>
      </c>
      <c r="AH5" s="71" t="s">
        <v>95</v>
      </c>
      <c r="AI5" s="71" t="s">
        <v>44</v>
      </c>
      <c r="AJ5" s="71" t="s">
        <v>84</v>
      </c>
      <c r="AK5" s="71" t="s">
        <v>85</v>
      </c>
      <c r="AL5" s="71" t="s">
        <v>86</v>
      </c>
      <c r="AM5" s="71" t="s">
        <v>88</v>
      </c>
      <c r="AN5" s="71" t="s">
        <v>89</v>
      </c>
      <c r="AO5" s="71" t="s">
        <v>90</v>
      </c>
      <c r="AP5" s="71" t="s">
        <v>92</v>
      </c>
      <c r="AQ5" s="71" t="s">
        <v>93</v>
      </c>
      <c r="AR5" s="71" t="s">
        <v>94</v>
      </c>
      <c r="AS5" s="71" t="s">
        <v>95</v>
      </c>
      <c r="AT5" s="71" t="s">
        <v>91</v>
      </c>
      <c r="AU5" s="71" t="s">
        <v>84</v>
      </c>
      <c r="AV5" s="71" t="s">
        <v>85</v>
      </c>
      <c r="AW5" s="71" t="s">
        <v>86</v>
      </c>
      <c r="AX5" s="71" t="s">
        <v>88</v>
      </c>
      <c r="AY5" s="71" t="s">
        <v>89</v>
      </c>
      <c r="AZ5" s="71" t="s">
        <v>90</v>
      </c>
      <c r="BA5" s="71" t="s">
        <v>92</v>
      </c>
      <c r="BB5" s="71" t="s">
        <v>93</v>
      </c>
      <c r="BC5" s="71" t="s">
        <v>94</v>
      </c>
      <c r="BD5" s="71" t="s">
        <v>95</v>
      </c>
      <c r="BE5" s="71" t="s">
        <v>91</v>
      </c>
      <c r="BF5" s="71" t="s">
        <v>84</v>
      </c>
      <c r="BG5" s="71" t="s">
        <v>85</v>
      </c>
      <c r="BH5" s="71" t="s">
        <v>86</v>
      </c>
      <c r="BI5" s="71" t="s">
        <v>88</v>
      </c>
      <c r="BJ5" s="71" t="s">
        <v>89</v>
      </c>
      <c r="BK5" s="71" t="s">
        <v>90</v>
      </c>
      <c r="BL5" s="71" t="s">
        <v>92</v>
      </c>
      <c r="BM5" s="71" t="s">
        <v>93</v>
      </c>
      <c r="BN5" s="71" t="s">
        <v>94</v>
      </c>
      <c r="BO5" s="71" t="s">
        <v>95</v>
      </c>
      <c r="BP5" s="71" t="s">
        <v>91</v>
      </c>
      <c r="BQ5" s="71" t="s">
        <v>84</v>
      </c>
      <c r="BR5" s="71" t="s">
        <v>85</v>
      </c>
      <c r="BS5" s="71" t="s">
        <v>86</v>
      </c>
      <c r="BT5" s="71" t="s">
        <v>88</v>
      </c>
      <c r="BU5" s="71" t="s">
        <v>89</v>
      </c>
      <c r="BV5" s="71" t="s">
        <v>90</v>
      </c>
      <c r="BW5" s="71" t="s">
        <v>92</v>
      </c>
      <c r="BX5" s="71" t="s">
        <v>93</v>
      </c>
      <c r="BY5" s="71" t="s">
        <v>94</v>
      </c>
      <c r="BZ5" s="71" t="s">
        <v>95</v>
      </c>
      <c r="CA5" s="71" t="s">
        <v>91</v>
      </c>
      <c r="CB5" s="71" t="s">
        <v>84</v>
      </c>
      <c r="CC5" s="71" t="s">
        <v>85</v>
      </c>
      <c r="CD5" s="71" t="s">
        <v>86</v>
      </c>
      <c r="CE5" s="71" t="s">
        <v>88</v>
      </c>
      <c r="CF5" s="71" t="s">
        <v>89</v>
      </c>
      <c r="CG5" s="71" t="s">
        <v>90</v>
      </c>
      <c r="CH5" s="71" t="s">
        <v>92</v>
      </c>
      <c r="CI5" s="71" t="s">
        <v>93</v>
      </c>
      <c r="CJ5" s="71" t="s">
        <v>94</v>
      </c>
      <c r="CK5" s="71" t="s">
        <v>95</v>
      </c>
      <c r="CL5" s="71" t="s">
        <v>91</v>
      </c>
      <c r="CM5" s="71" t="s">
        <v>84</v>
      </c>
      <c r="CN5" s="71" t="s">
        <v>85</v>
      </c>
      <c r="CO5" s="71" t="s">
        <v>86</v>
      </c>
      <c r="CP5" s="71" t="s">
        <v>88</v>
      </c>
      <c r="CQ5" s="71" t="s">
        <v>89</v>
      </c>
      <c r="CR5" s="71" t="s">
        <v>90</v>
      </c>
      <c r="CS5" s="71" t="s">
        <v>92</v>
      </c>
      <c r="CT5" s="71" t="s">
        <v>93</v>
      </c>
      <c r="CU5" s="71" t="s">
        <v>94</v>
      </c>
      <c r="CV5" s="71" t="s">
        <v>95</v>
      </c>
      <c r="CW5" s="71" t="s">
        <v>91</v>
      </c>
      <c r="CX5" s="71" t="s">
        <v>84</v>
      </c>
      <c r="CY5" s="71" t="s">
        <v>85</v>
      </c>
      <c r="CZ5" s="71" t="s">
        <v>86</v>
      </c>
      <c r="DA5" s="71" t="s">
        <v>88</v>
      </c>
      <c r="DB5" s="71" t="s">
        <v>89</v>
      </c>
      <c r="DC5" s="71" t="s">
        <v>90</v>
      </c>
      <c r="DD5" s="71" t="s">
        <v>92</v>
      </c>
      <c r="DE5" s="71" t="s">
        <v>93</v>
      </c>
      <c r="DF5" s="71" t="s">
        <v>94</v>
      </c>
      <c r="DG5" s="71" t="s">
        <v>95</v>
      </c>
      <c r="DH5" s="71" t="s">
        <v>91</v>
      </c>
      <c r="DI5" s="71" t="s">
        <v>84</v>
      </c>
      <c r="DJ5" s="71" t="s">
        <v>85</v>
      </c>
      <c r="DK5" s="71" t="s">
        <v>86</v>
      </c>
      <c r="DL5" s="71" t="s">
        <v>88</v>
      </c>
      <c r="DM5" s="71" t="s">
        <v>89</v>
      </c>
      <c r="DN5" s="71" t="s">
        <v>90</v>
      </c>
      <c r="DO5" s="71" t="s">
        <v>92</v>
      </c>
      <c r="DP5" s="71" t="s">
        <v>93</v>
      </c>
      <c r="DQ5" s="71" t="s">
        <v>94</v>
      </c>
      <c r="DR5" s="71" t="s">
        <v>95</v>
      </c>
      <c r="DS5" s="71" t="s">
        <v>91</v>
      </c>
      <c r="DT5" s="71" t="s">
        <v>84</v>
      </c>
      <c r="DU5" s="71" t="s">
        <v>85</v>
      </c>
      <c r="DV5" s="71" t="s">
        <v>86</v>
      </c>
      <c r="DW5" s="71" t="s">
        <v>88</v>
      </c>
      <c r="DX5" s="71" t="s">
        <v>89</v>
      </c>
      <c r="DY5" s="71" t="s">
        <v>90</v>
      </c>
      <c r="DZ5" s="71" t="s">
        <v>92</v>
      </c>
      <c r="EA5" s="71" t="s">
        <v>93</v>
      </c>
      <c r="EB5" s="71" t="s">
        <v>94</v>
      </c>
      <c r="EC5" s="71" t="s">
        <v>95</v>
      </c>
      <c r="ED5" s="71" t="s">
        <v>91</v>
      </c>
      <c r="EE5" s="71" t="s">
        <v>84</v>
      </c>
      <c r="EF5" s="71" t="s">
        <v>85</v>
      </c>
      <c r="EG5" s="71" t="s">
        <v>86</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313718</v>
      </c>
      <c r="D6" s="65">
        <f t="shared" si="1"/>
        <v>47</v>
      </c>
      <c r="E6" s="65">
        <f t="shared" si="1"/>
        <v>17</v>
      </c>
      <c r="F6" s="65">
        <f t="shared" si="1"/>
        <v>5</v>
      </c>
      <c r="G6" s="65">
        <f t="shared" si="1"/>
        <v>0</v>
      </c>
      <c r="H6" s="65" t="str">
        <f t="shared" si="1"/>
        <v>鳥取県　琴浦町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20.73</v>
      </c>
      <c r="Q6" s="74">
        <f t="shared" si="1"/>
        <v>100</v>
      </c>
      <c r="R6" s="74">
        <f t="shared" si="1"/>
        <v>3850</v>
      </c>
      <c r="S6" s="74">
        <f t="shared" si="1"/>
        <v>17026</v>
      </c>
      <c r="T6" s="74">
        <f t="shared" si="1"/>
        <v>139.97</v>
      </c>
      <c r="U6" s="74">
        <f t="shared" si="1"/>
        <v>121.64</v>
      </c>
      <c r="V6" s="74">
        <f t="shared" si="1"/>
        <v>3501</v>
      </c>
      <c r="W6" s="74">
        <f t="shared" si="1"/>
        <v>6.99</v>
      </c>
      <c r="X6" s="74">
        <f t="shared" si="1"/>
        <v>500.86</v>
      </c>
      <c r="Y6" s="82">
        <f t="shared" ref="Y6:AH6" si="2">IF(Y7="",NA(),Y7)</f>
        <v>80.75</v>
      </c>
      <c r="Z6" s="82">
        <f t="shared" si="2"/>
        <v>79.59</v>
      </c>
      <c r="AA6" s="82">
        <f t="shared" si="2"/>
        <v>78.739999999999995</v>
      </c>
      <c r="AB6" s="82">
        <f t="shared" si="2"/>
        <v>78.48</v>
      </c>
      <c r="AC6" s="82">
        <f t="shared" si="2"/>
        <v>77.959999999999994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4640.91</v>
      </c>
      <c r="BG6" s="82">
        <f t="shared" si="5"/>
        <v>154.68</v>
      </c>
      <c r="BH6" s="82">
        <f t="shared" si="5"/>
        <v>170.05</v>
      </c>
      <c r="BI6" s="82">
        <f t="shared" si="5"/>
        <v>121.3</v>
      </c>
      <c r="BJ6" s="82">
        <f t="shared" si="5"/>
        <v>10.63</v>
      </c>
      <c r="BK6" s="82">
        <f t="shared" si="5"/>
        <v>974.93</v>
      </c>
      <c r="BL6" s="82">
        <f t="shared" si="5"/>
        <v>855.8</v>
      </c>
      <c r="BM6" s="82">
        <f t="shared" si="5"/>
        <v>789.46</v>
      </c>
      <c r="BN6" s="82">
        <f t="shared" si="5"/>
        <v>826.83</v>
      </c>
      <c r="BO6" s="82">
        <f t="shared" si="5"/>
        <v>867.83</v>
      </c>
      <c r="BP6" s="74" t="str">
        <f>IF(BP7="","",IF(BP7="-","【-】","【"&amp;SUBSTITUTE(TEXT(BP7,"#,##0.00"),"-","△")&amp;"】"))</f>
        <v>【832.52】</v>
      </c>
      <c r="BQ6" s="82">
        <f t="shared" ref="BQ6:BZ6" si="6">IF(BQ7="",NA(),BQ7)</f>
        <v>99.49</v>
      </c>
      <c r="BR6" s="82">
        <f t="shared" si="6"/>
        <v>100</v>
      </c>
      <c r="BS6" s="82">
        <f t="shared" si="6"/>
        <v>97.87</v>
      </c>
      <c r="BT6" s="82">
        <f t="shared" si="6"/>
        <v>99.99</v>
      </c>
      <c r="BU6" s="82">
        <f t="shared" si="6"/>
        <v>98.23</v>
      </c>
      <c r="BV6" s="82">
        <f t="shared" si="6"/>
        <v>55.32</v>
      </c>
      <c r="BW6" s="82">
        <f t="shared" si="6"/>
        <v>59.8</v>
      </c>
      <c r="BX6" s="82">
        <f t="shared" si="6"/>
        <v>57.77</v>
      </c>
      <c r="BY6" s="82">
        <f t="shared" si="6"/>
        <v>57.31</v>
      </c>
      <c r="BZ6" s="82">
        <f t="shared" si="6"/>
        <v>57.08</v>
      </c>
      <c r="CA6" s="74" t="str">
        <f>IF(CA7="","",IF(CA7="-","【-】","【"&amp;SUBSTITUTE(TEXT(CA7,"#,##0.00"),"-","△")&amp;"】"))</f>
        <v>【60.94】</v>
      </c>
      <c r="CB6" s="82">
        <f t="shared" ref="CB6:CK6" si="7">IF(CB7="",NA(),CB7)</f>
        <v>156.29</v>
      </c>
      <c r="CC6" s="82">
        <f t="shared" si="7"/>
        <v>164.75</v>
      </c>
      <c r="CD6" s="82">
        <f t="shared" si="7"/>
        <v>161.58000000000001</v>
      </c>
      <c r="CE6" s="82">
        <f t="shared" si="7"/>
        <v>162.6</v>
      </c>
      <c r="CF6" s="82">
        <f t="shared" si="7"/>
        <v>162.28</v>
      </c>
      <c r="CG6" s="82">
        <f t="shared" si="7"/>
        <v>283.17</v>
      </c>
      <c r="CH6" s="82">
        <f t="shared" si="7"/>
        <v>263.76</v>
      </c>
      <c r="CI6" s="82">
        <f t="shared" si="7"/>
        <v>274.35000000000002</v>
      </c>
      <c r="CJ6" s="82">
        <f t="shared" si="7"/>
        <v>273.52</v>
      </c>
      <c r="CK6" s="82">
        <f t="shared" si="7"/>
        <v>274.99</v>
      </c>
      <c r="CL6" s="74" t="str">
        <f>IF(CL7="","",IF(CL7="-","【-】","【"&amp;SUBSTITUTE(TEXT(CL7,"#,##0.00"),"-","△")&amp;"】"))</f>
        <v>【253.04】</v>
      </c>
      <c r="CM6" s="82">
        <f t="shared" ref="CM6:CV6" si="8">IF(CM7="",NA(),CM7)</f>
        <v>60.15</v>
      </c>
      <c r="CN6" s="82">
        <f t="shared" si="8"/>
        <v>57.77</v>
      </c>
      <c r="CO6" s="82">
        <f t="shared" si="8"/>
        <v>59.41</v>
      </c>
      <c r="CP6" s="82">
        <f t="shared" si="8"/>
        <v>58.74</v>
      </c>
      <c r="CQ6" s="82">
        <f t="shared" si="8"/>
        <v>46.77</v>
      </c>
      <c r="CR6" s="82">
        <f t="shared" si="8"/>
        <v>60.65</v>
      </c>
      <c r="CS6" s="82">
        <f t="shared" si="8"/>
        <v>51.75</v>
      </c>
      <c r="CT6" s="82">
        <f t="shared" si="8"/>
        <v>50.68</v>
      </c>
      <c r="CU6" s="82">
        <f t="shared" si="8"/>
        <v>50.14</v>
      </c>
      <c r="CV6" s="82">
        <f t="shared" si="8"/>
        <v>54.83</v>
      </c>
      <c r="CW6" s="74" t="str">
        <f>IF(CW7="","",IF(CW7="-","【-】","【"&amp;SUBSTITUTE(TEXT(CW7,"#,##0.00"),"-","△")&amp;"】"))</f>
        <v>【54.84】</v>
      </c>
      <c r="CX6" s="82">
        <f t="shared" ref="CX6:DG6" si="9">IF(CX7="",NA(),CX7)</f>
        <v>87.01</v>
      </c>
      <c r="CY6" s="82">
        <f t="shared" si="9"/>
        <v>86.73</v>
      </c>
      <c r="CZ6" s="82">
        <f t="shared" si="9"/>
        <v>84.86</v>
      </c>
      <c r="DA6" s="82">
        <f t="shared" si="9"/>
        <v>89.34</v>
      </c>
      <c r="DB6" s="82">
        <f t="shared" si="9"/>
        <v>90.09</v>
      </c>
      <c r="DC6" s="82">
        <f t="shared" si="9"/>
        <v>84.58</v>
      </c>
      <c r="DD6" s="82">
        <f t="shared" si="9"/>
        <v>84.84</v>
      </c>
      <c r="DE6" s="82">
        <f t="shared" si="9"/>
        <v>84.86</v>
      </c>
      <c r="DF6" s="82">
        <f t="shared" si="9"/>
        <v>84.98</v>
      </c>
      <c r="DG6" s="82">
        <f t="shared" si="9"/>
        <v>84.7</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1.e-002</v>
      </c>
      <c r="EM6" s="82">
        <f t="shared" si="12"/>
        <v>2.e-002</v>
      </c>
      <c r="EN6" s="82">
        <f t="shared" si="12"/>
        <v>0.25</v>
      </c>
      <c r="EO6" s="74" t="str">
        <f>IF(EO7="","",IF(EO7="-","【-】","【"&amp;SUBSTITUTE(TEXT(EO7,"#,##0.00"),"-","△")&amp;"】"))</f>
        <v>【0.16】</v>
      </c>
    </row>
    <row r="7" spans="1:145" s="59" customFormat="1">
      <c r="A7" s="60"/>
      <c r="B7" s="66">
        <v>2020</v>
      </c>
      <c r="C7" s="66">
        <v>313718</v>
      </c>
      <c r="D7" s="66">
        <v>47</v>
      </c>
      <c r="E7" s="66">
        <v>17</v>
      </c>
      <c r="F7" s="66">
        <v>5</v>
      </c>
      <c r="G7" s="66">
        <v>0</v>
      </c>
      <c r="H7" s="66" t="s">
        <v>97</v>
      </c>
      <c r="I7" s="66" t="s">
        <v>98</v>
      </c>
      <c r="J7" s="66" t="s">
        <v>99</v>
      </c>
      <c r="K7" s="66" t="s">
        <v>100</v>
      </c>
      <c r="L7" s="66" t="s">
        <v>101</v>
      </c>
      <c r="M7" s="66" t="s">
        <v>102</v>
      </c>
      <c r="N7" s="75" t="s">
        <v>41</v>
      </c>
      <c r="O7" s="75" t="s">
        <v>103</v>
      </c>
      <c r="P7" s="75">
        <v>20.73</v>
      </c>
      <c r="Q7" s="75">
        <v>100</v>
      </c>
      <c r="R7" s="75">
        <v>3850</v>
      </c>
      <c r="S7" s="75">
        <v>17026</v>
      </c>
      <c r="T7" s="75">
        <v>139.97</v>
      </c>
      <c r="U7" s="75">
        <v>121.64</v>
      </c>
      <c r="V7" s="75">
        <v>3501</v>
      </c>
      <c r="W7" s="75">
        <v>6.99</v>
      </c>
      <c r="X7" s="75">
        <v>500.86</v>
      </c>
      <c r="Y7" s="75">
        <v>80.75</v>
      </c>
      <c r="Z7" s="75">
        <v>79.59</v>
      </c>
      <c r="AA7" s="75">
        <v>78.739999999999995</v>
      </c>
      <c r="AB7" s="75">
        <v>78.48</v>
      </c>
      <c r="AC7" s="75">
        <v>77.959999999999994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4640.91</v>
      </c>
      <c r="BG7" s="75">
        <v>154.68</v>
      </c>
      <c r="BH7" s="75">
        <v>170.05</v>
      </c>
      <c r="BI7" s="75">
        <v>121.3</v>
      </c>
      <c r="BJ7" s="75">
        <v>10.63</v>
      </c>
      <c r="BK7" s="75">
        <v>974.93</v>
      </c>
      <c r="BL7" s="75">
        <v>855.8</v>
      </c>
      <c r="BM7" s="75">
        <v>789.46</v>
      </c>
      <c r="BN7" s="75">
        <v>826.83</v>
      </c>
      <c r="BO7" s="75">
        <v>867.83</v>
      </c>
      <c r="BP7" s="75">
        <v>832.52</v>
      </c>
      <c r="BQ7" s="75">
        <v>99.49</v>
      </c>
      <c r="BR7" s="75">
        <v>100</v>
      </c>
      <c r="BS7" s="75">
        <v>97.87</v>
      </c>
      <c r="BT7" s="75">
        <v>99.99</v>
      </c>
      <c r="BU7" s="75">
        <v>98.23</v>
      </c>
      <c r="BV7" s="75">
        <v>55.32</v>
      </c>
      <c r="BW7" s="75">
        <v>59.8</v>
      </c>
      <c r="BX7" s="75">
        <v>57.77</v>
      </c>
      <c r="BY7" s="75">
        <v>57.31</v>
      </c>
      <c r="BZ7" s="75">
        <v>57.08</v>
      </c>
      <c r="CA7" s="75">
        <v>60.94</v>
      </c>
      <c r="CB7" s="75">
        <v>156.29</v>
      </c>
      <c r="CC7" s="75">
        <v>164.75</v>
      </c>
      <c r="CD7" s="75">
        <v>161.58000000000001</v>
      </c>
      <c r="CE7" s="75">
        <v>162.6</v>
      </c>
      <c r="CF7" s="75">
        <v>162.28</v>
      </c>
      <c r="CG7" s="75">
        <v>283.17</v>
      </c>
      <c r="CH7" s="75">
        <v>263.76</v>
      </c>
      <c r="CI7" s="75">
        <v>274.35000000000002</v>
      </c>
      <c r="CJ7" s="75">
        <v>273.52</v>
      </c>
      <c r="CK7" s="75">
        <v>274.99</v>
      </c>
      <c r="CL7" s="75">
        <v>253.04</v>
      </c>
      <c r="CM7" s="75">
        <v>60.15</v>
      </c>
      <c r="CN7" s="75">
        <v>57.77</v>
      </c>
      <c r="CO7" s="75">
        <v>59.41</v>
      </c>
      <c r="CP7" s="75">
        <v>58.74</v>
      </c>
      <c r="CQ7" s="75">
        <v>46.77</v>
      </c>
      <c r="CR7" s="75">
        <v>60.65</v>
      </c>
      <c r="CS7" s="75">
        <v>51.75</v>
      </c>
      <c r="CT7" s="75">
        <v>50.68</v>
      </c>
      <c r="CU7" s="75">
        <v>50.14</v>
      </c>
      <c r="CV7" s="75">
        <v>54.83</v>
      </c>
      <c r="CW7" s="75">
        <v>54.84</v>
      </c>
      <c r="CX7" s="75">
        <v>87.01</v>
      </c>
      <c r="CY7" s="75">
        <v>86.73</v>
      </c>
      <c r="CZ7" s="75">
        <v>84.86</v>
      </c>
      <c r="DA7" s="75">
        <v>89.34</v>
      </c>
      <c r="DB7" s="75">
        <v>90.09</v>
      </c>
      <c r="DC7" s="75">
        <v>84.58</v>
      </c>
      <c r="DD7" s="75">
        <v>84.84</v>
      </c>
      <c r="DE7" s="75">
        <v>84.86</v>
      </c>
      <c r="DF7" s="75">
        <v>84.98</v>
      </c>
      <c r="DG7" s="75">
        <v>84.7</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2.0499999999999998</v>
      </c>
      <c r="EK7" s="75">
        <v>1.e-002</v>
      </c>
      <c r="EL7" s="75">
        <v>1.e-002</v>
      </c>
      <c r="EM7" s="75">
        <v>2.e-002</v>
      </c>
      <c r="EN7" s="75">
        <v>0.25</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入江 佳吾</cp:lastModifiedBy>
  <dcterms:created xsi:type="dcterms:W3CDTF">2021-12-03T08:00:40Z</dcterms:created>
  <dcterms:modified xsi:type="dcterms:W3CDTF">2022-01-18T02:39:08Z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2022-01-18T02:39:08Z</vt:filetime>
  </property>
</Properties>
</file>