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LSA6kDBvAyxf8kdCyRR0TSEHq2LBgVGlBqVrtwGqTzKjOotu05bgyXAJOmgYinXfLSmgjEn7IbtVA7ACTUuA==" workbookSaltValue="dYbjje8NupGPpXhFvamxd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<sst xmlns="http://schemas.openxmlformats.org/spreadsheetml/2006/main" xmlns:r="http://schemas.openxmlformats.org/officeDocument/2006/relationships" count="116" uniqueCount="116">
  <si>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</si>
  <si>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</si>
  <si>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</si>
  <si>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</si>
  <si>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</si>
  <si>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</si>
  <si>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　供用開始は平成15年度であり管渠の計画的な更新は行っていない。
　処理施設については、ストックマネジメント計画を策定済であり、維持修繕基準をもとに計画的な点検、調査、更新を行う。</t>
    <rPh sb="59" eb="60">
      <t>スミ</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</si>
  <si>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</si>
  <si>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</si>
  <si>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</si>
  <si>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</si>
  <si>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</si>
  <si>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</si>
  <si>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</si>
  <si>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</si>
  <si>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</si>
  <si>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</si>
  <si>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</si>
  <si>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</si>
  <si>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</si>
  <si>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</si>
  <si>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</si>
  <si>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</si>
  <si>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</si>
  <si>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</si>
  <si>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</si>
  <si>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</si>
  <si>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</si>
  <si>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</si>
  <si>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</si>
  <si>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</si>
  <si>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</si>
  <si>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</si>
  <si>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</si>
  <si>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</si>
  <si>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</si>
  <si>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</si>
  <si>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</si>
  <si>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</si>
  <si>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</si>
  <si>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</si>
  <si>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</si>
  <si>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</si>
  <si>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</si>
  <si>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</si>
  <si>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</si>
  <si>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</si>
  <si>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</si>
  <si>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</si>
  <si>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</si>
  <si>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</si>
  <si>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</si>
  <si>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</si>
  <si>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</si>
  <si>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</si>
  <si>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</si>
  <si>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</si>
  <si>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</si>
  <si>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</si>
  <si>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</si>
  <si>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</si>
  <si>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</si>
  <si>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</si>
  <si>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</si>
  <si>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</si>
  <si>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</si>
  <si>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</si>
  <si>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</si>
  <si>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</si>
  <si>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</si>
  <si>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</si>
  <si>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</si>
  <si>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</si>
  <si>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</si>
  <si>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</si>
  <si>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</si>
  <si>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</si>
  <si>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</si>
  <si>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</si>
  <si>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</si>
  <si>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</si>
  <si>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</si>
  <si>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</si>
  <si>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</si>
  <si>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</si>
  <si>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</si>
  <si>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</si>
  <si>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</si>
  <si>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</si>
  <si>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</si>
  <si>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</si>
  <si>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</si>
  <si>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</si>
  <si>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</si>
  <si>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</si>
  <si>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</si>
  <si>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</si>
  <si>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</si>
  <si>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</si>
  <si>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</si>
  <si>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</si>
  <si>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</si>
  <si>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</si>
  <si>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</si>
  <si>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</si>
  <si>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</si>
  <si>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</si>
  <si>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</si>
  <si>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</si>
  <si>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</si>
  <si>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</si>
  <si>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</si>
  <si>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</si>
  <si>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</si>
  <si>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経費回収率は100%であり、施設利用率も整備人口の増加により微増ではあるものの、今後の人口減少により施設利用率は減少するため、農集の統合により効率的に施設運用していくことを計画する。
　また、水洗化率については、整備に合わせた接続人口の増加により伸びがあったが、管渠整備が概成したいま、100%を目指し更なる接続勧奨が必要である。</t>
    <rPh sb="1" eb="3">
      <t>ケイヒ</t>
    </rPh>
    <rPh sb="3" eb="5">
      <t>カイシュウ</t>
    </rPh>
    <rPh sb="5" eb="6">
      <t>リツ</t>
    </rPh>
    <rPh sb="15" eb="17">
      <t>シセツ</t>
    </rPh>
    <rPh sb="17" eb="19">
      <t>リヨウ</t>
    </rPh>
    <rPh sb="19" eb="20">
      <t>リツ</t>
    </rPh>
    <rPh sb="21" eb="23">
      <t>セイビ</t>
    </rPh>
    <rPh sb="23" eb="25">
      <t>ジンコウ</t>
    </rPh>
    <rPh sb="26" eb="28">
      <t>ゾウカ</t>
    </rPh>
    <rPh sb="31" eb="33">
      <t>ビゾウ</t>
    </rPh>
    <rPh sb="41" eb="43">
      <t>コンゴ</t>
    </rPh>
    <rPh sb="44" eb="46">
      <t>ジンコウ</t>
    </rPh>
    <rPh sb="46" eb="48">
      <t>ゲンショウ</t>
    </rPh>
    <rPh sb="51" eb="53">
      <t>シセツ</t>
    </rPh>
    <rPh sb="53" eb="55">
      <t>リヨウ</t>
    </rPh>
    <rPh sb="55" eb="56">
      <t>リツ</t>
    </rPh>
    <rPh sb="57" eb="59">
      <t>ゲンショウ</t>
    </rPh>
    <rPh sb="64" eb="66">
      <t>ノウシュウ</t>
    </rPh>
    <rPh sb="67" eb="69">
      <t>トウゴウ</t>
    </rPh>
    <rPh sb="72" eb="75">
      <t>コウリツテキ</t>
    </rPh>
    <rPh sb="76" eb="78">
      <t>シセツ</t>
    </rPh>
    <rPh sb="78" eb="80">
      <t>ウンヨウ</t>
    </rPh>
    <rPh sb="87" eb="89">
      <t>ケイカク</t>
    </rPh>
    <rPh sb="97" eb="100">
      <t>スイセンカ</t>
    </rPh>
    <rPh sb="100" eb="101">
      <t>リツ</t>
    </rPh>
    <rPh sb="107" eb="109">
      <t>セイビ</t>
    </rPh>
    <rPh sb="110" eb="111">
      <t>ア</t>
    </rPh>
    <rPh sb="114" eb="116">
      <t>セツゾク</t>
    </rPh>
    <rPh sb="116" eb="118">
      <t>ジンコウ</t>
    </rPh>
    <rPh sb="119" eb="121">
      <t>ゾウカ</t>
    </rPh>
    <rPh sb="124" eb="125">
      <t>ノ</t>
    </rPh>
    <rPh sb="132" eb="134">
      <t>カンキョ</t>
    </rPh>
    <rPh sb="134" eb="136">
      <t>セイビ</t>
    </rPh>
    <rPh sb="137" eb="139">
      <t>ガイセイ</t>
    </rPh>
    <rPh sb="149" eb="151">
      <t>メザ</t>
    </rPh>
    <rPh sb="152" eb="153">
      <t>サラ</t>
    </rPh>
    <rPh sb="155" eb="157">
      <t>セツゾク</t>
    </rPh>
    <rPh sb="157" eb="159">
      <t>カンショウ</t>
    </rPh>
    <rPh sb="160" eb="162">
      <t>ヒツヨウ</t>
    </rPh>
    <phoneticPr fontId="1"/>
  </si>
  <si>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施設のライフサイクルコストを低下させるため、施設の計画的な点検、調査を行い、施設更新を行う。その他、契約、物品購入、汚泥処理などを見直し費用の削減に努める。
　令和4年度から公営企業会計へ移行するため、移行に合わせて適正な使用料収入の水準の見直しを行う。</t>
    <rPh sb="195" eb="196">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</si>
</sst>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0.19</c:v>
                </c:pt>
                <c:pt idx="1">
                  <c:v>7.0000000000000007e-002</c:v>
                </c:pt>
                <c:pt idx="2">
                  <c:v>0.12</c:v>
                </c:pt>
                <c:pt idx="3">
                  <c:v>0.1</c:v>
                </c:pt>
                <c:pt idx="4">
                  <c:v>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46.83</c:v>
                </c:pt>
                <c:pt idx="1">
                  <c:v>47.66</c:v>
                </c:pt>
                <c:pt idx="2">
                  <c:v>48.38</c:v>
                </c:pt>
                <c:pt idx="3">
                  <c:v>48.52</c:v>
                </c:pt>
                <c:pt idx="4">
                  <c:v>48.59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41.28</c:v>
                </c:pt>
                <c:pt idx="1">
                  <c:v>41.45</c:v>
                </c:pt>
                <c:pt idx="2">
                  <c:v>49.68</c:v>
                </c:pt>
                <c:pt idx="3">
                  <c:v>49.27</c:v>
                </c:pt>
                <c:pt idx="4">
                  <c:v>49.47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73.8</c:v>
                </c:pt>
                <c:pt idx="1">
                  <c:v>73.05</c:v>
                </c:pt>
                <c:pt idx="2">
                  <c:v>68.849999999999994</c:v>
                </c:pt>
                <c:pt idx="3">
                  <c:v>78.94</c:v>
                </c:pt>
                <c:pt idx="4">
                  <c:v>81.260000000000005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61.3</c:v>
                </c:pt>
                <c:pt idx="1">
                  <c:v>64.510000000000005</c:v>
                </c:pt>
                <c:pt idx="2">
                  <c:v>83.35</c:v>
                </c:pt>
                <c:pt idx="3">
                  <c:v>83.16</c:v>
                </c:pt>
                <c:pt idx="4">
                  <c:v>82.06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3820.32</c:v>
                </c:pt>
                <c:pt idx="1">
                  <c:v>1436.59</c:v>
                </c:pt>
                <c:pt idx="2">
                  <c:v>1221.1500000000001</c:v>
                </c:pt>
                <c:pt idx="3">
                  <c:v>1003.29</c:v>
                </c:pt>
                <c:pt idx="4">
                  <c:v>3327.89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1604.64</c:v>
                </c:pt>
                <c:pt idx="1">
                  <c:v>1217.7</c:v>
                </c:pt>
                <c:pt idx="2">
                  <c:v>1048.23</c:v>
                </c:pt>
                <c:pt idx="3">
                  <c:v>1130.42</c:v>
                </c:pt>
                <c:pt idx="4">
                  <c:v>1245.0999999999999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95.12</c:v>
                </c:pt>
                <c:pt idx="1">
                  <c:v>89.58</c:v>
                </c:pt>
                <c:pt idx="2">
                  <c:v>92.51</c:v>
                </c:pt>
                <c:pt idx="3">
                  <c:v>97.24</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60.01</c:v>
                </c:pt>
                <c:pt idx="1">
                  <c:v>66.680000000000007</c:v>
                </c:pt>
                <c:pt idx="2">
                  <c:v>78.92</c:v>
                </c:pt>
                <c:pt idx="3">
                  <c:v>74.17</c:v>
                </c:pt>
                <c:pt idx="4">
                  <c:v>79.77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195.23</c:v>
                </c:pt>
                <c:pt idx="1">
                  <c:v>209.75</c:v>
                </c:pt>
                <c:pt idx="2">
                  <c:v>205.51</c:v>
                </c:pt>
                <c:pt idx="3">
                  <c:v>203.32</c:v>
                </c:pt>
                <c:pt idx="4">
                  <c:v>193.68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277.67</c:v>
                </c:pt>
                <c:pt idx="1">
                  <c:v>260.11</c:v>
                </c:pt>
                <c:pt idx="2">
                  <c:v>220.31</c:v>
                </c:pt>
                <c:pt idx="3">
                  <c:v>230.95</c:v>
                </c:pt>
                <c:pt idx="4">
                  <c:v>214.56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zoomScale="85" zoomScaleNormal="85" workbookViewId="0">
      <selection activeCell="BK27" sqref="BK2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17026</v>
      </c>
      <c r="AM8" s="22"/>
      <c r="AN8" s="22"/>
      <c r="AO8" s="22"/>
      <c r="AP8" s="22"/>
      <c r="AQ8" s="22"/>
      <c r="AR8" s="22"/>
      <c r="AS8" s="22"/>
      <c r="AT8" s="7">
        <f>データ!T6</f>
        <v>139.97</v>
      </c>
      <c r="AU8" s="7"/>
      <c r="AV8" s="7"/>
      <c r="AW8" s="7"/>
      <c r="AX8" s="7"/>
      <c r="AY8" s="7"/>
      <c r="AZ8" s="7"/>
      <c r="BA8" s="7"/>
      <c r="BB8" s="7">
        <f>データ!U6</f>
        <v>121.64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40.01</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6757</v>
      </c>
      <c r="AM10" s="22"/>
      <c r="AN10" s="22"/>
      <c r="AO10" s="22"/>
      <c r="AP10" s="22"/>
      <c r="AQ10" s="22"/>
      <c r="AR10" s="22"/>
      <c r="AS10" s="22"/>
      <c r="AT10" s="7">
        <f>データ!W6</f>
        <v>3.05</v>
      </c>
      <c r="AU10" s="7"/>
      <c r="AV10" s="7"/>
      <c r="AW10" s="7"/>
      <c r="AX10" s="7"/>
      <c r="AY10" s="7"/>
      <c r="AZ10" s="7"/>
      <c r="BA10" s="7"/>
      <c r="BB10" s="7">
        <f>データ!X6</f>
        <v>2215.41</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6</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12</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【705.21】</v>
      </c>
      <c r="I86" s="12" t="str">
        <f>データ!CA6</f>
        <v>【98.96】</v>
      </c>
      <c r="J86" s="12" t="str">
        <f>データ!CL6</f>
        <v>【134.52】</v>
      </c>
      <c r="K86" s="12" t="str">
        <f>データ!CW6</f>
        <v>【59.57】</v>
      </c>
      <c r="L86" s="12" t="str">
        <f>データ!DH6</f>
        <v>【95.57】</v>
      </c>
      <c r="M86" s="12" t="s">
        <v>42</v>
      </c>
      <c r="N86" s="12" t="s">
        <v>42</v>
      </c>
      <c r="O86" s="12" t="str">
        <f>データ!EO6</f>
        <v>【0.30】</v>
      </c>
    </row>
  </sheetData>
  <sheetProtection algorithmName="SHA-512" hashValue="C6G51O9QA5dxBz2pqsVWsaiQefPS1bOY9AcZDsIe4yJq6Xt5frHLMS8uTCA+h+nlLv1EG29g9U7lmG5Fp1KrDQ==" saltValue="1LPU5QMRtBJBLffvWuCZn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35</v>
      </c>
      <c r="C3" s="62" t="s">
        <v>59</v>
      </c>
      <c r="D3" s="62" t="s">
        <v>60</v>
      </c>
      <c r="E3" s="62" t="s">
        <v>7</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63</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313718</v>
      </c>
      <c r="D6" s="65">
        <f t="shared" si="1"/>
        <v>47</v>
      </c>
      <c r="E6" s="65">
        <f t="shared" si="1"/>
        <v>17</v>
      </c>
      <c r="F6" s="65">
        <f t="shared" si="1"/>
        <v>1</v>
      </c>
      <c r="G6" s="65">
        <f t="shared" si="1"/>
        <v>0</v>
      </c>
      <c r="H6" s="65" t="str">
        <f t="shared" si="1"/>
        <v>鳥取県　琴浦町</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40.01</v>
      </c>
      <c r="Q6" s="74">
        <f t="shared" si="1"/>
        <v>100</v>
      </c>
      <c r="R6" s="74">
        <f t="shared" si="1"/>
        <v>3850</v>
      </c>
      <c r="S6" s="74">
        <f t="shared" si="1"/>
        <v>17026</v>
      </c>
      <c r="T6" s="74">
        <f t="shared" si="1"/>
        <v>139.97</v>
      </c>
      <c r="U6" s="74">
        <f t="shared" si="1"/>
        <v>121.64</v>
      </c>
      <c r="V6" s="74">
        <f t="shared" si="1"/>
        <v>6757</v>
      </c>
      <c r="W6" s="74">
        <f t="shared" si="1"/>
        <v>3.05</v>
      </c>
      <c r="X6" s="74">
        <f t="shared" si="1"/>
        <v>2215.41</v>
      </c>
      <c r="Y6" s="82">
        <f t="shared" ref="Y6:AH6" si="2">IF(Y7="",NA(),Y7)</f>
        <v>100</v>
      </c>
      <c r="Z6" s="82">
        <f t="shared" si="2"/>
        <v>100</v>
      </c>
      <c r="AA6" s="82">
        <f t="shared" si="2"/>
        <v>100</v>
      </c>
      <c r="AB6" s="82">
        <f t="shared" si="2"/>
        <v>100</v>
      </c>
      <c r="AC6" s="82">
        <f t="shared" si="2"/>
        <v>100.87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3820.32</v>
      </c>
      <c r="BG6" s="82">
        <f t="shared" si="5"/>
        <v>1436.59</v>
      </c>
      <c r="BH6" s="82">
        <f t="shared" si="5"/>
        <v>1221.1500000000001</v>
      </c>
      <c r="BI6" s="82">
        <f t="shared" si="5"/>
        <v>1003.29</v>
      </c>
      <c r="BJ6" s="82">
        <f t="shared" si="5"/>
        <v>3327.89</v>
      </c>
      <c r="BK6" s="82">
        <f t="shared" si="5"/>
        <v>1604.64</v>
      </c>
      <c r="BL6" s="82">
        <f t="shared" si="5"/>
        <v>1217.7</v>
      </c>
      <c r="BM6" s="82">
        <f t="shared" si="5"/>
        <v>1048.23</v>
      </c>
      <c r="BN6" s="82">
        <f t="shared" si="5"/>
        <v>1130.42</v>
      </c>
      <c r="BO6" s="82">
        <f t="shared" si="5"/>
        <v>1245.0999999999999</v>
      </c>
      <c r="BP6" s="74" t="str">
        <f>IF(BP7="","",IF(BP7="-","【-】","【"&amp;SUBSTITUTE(TEXT(BP7,"#,##0.00"),"-","△")&amp;"】"))</f>
        <v>【705.21】</v>
      </c>
      <c r="BQ6" s="82">
        <f t="shared" ref="BQ6:BZ6" si="6">IF(BQ7="",NA(),BQ7)</f>
        <v>95.12</v>
      </c>
      <c r="BR6" s="82">
        <f t="shared" si="6"/>
        <v>89.58</v>
      </c>
      <c r="BS6" s="82">
        <f t="shared" si="6"/>
        <v>92.51</v>
      </c>
      <c r="BT6" s="82">
        <f t="shared" si="6"/>
        <v>97.24</v>
      </c>
      <c r="BU6" s="82">
        <f t="shared" si="6"/>
        <v>100</v>
      </c>
      <c r="BV6" s="82">
        <f t="shared" si="6"/>
        <v>60.01</v>
      </c>
      <c r="BW6" s="82">
        <f t="shared" si="6"/>
        <v>66.680000000000007</v>
      </c>
      <c r="BX6" s="82">
        <f t="shared" si="6"/>
        <v>78.92</v>
      </c>
      <c r="BY6" s="82">
        <f t="shared" si="6"/>
        <v>74.17</v>
      </c>
      <c r="BZ6" s="82">
        <f t="shared" si="6"/>
        <v>79.77</v>
      </c>
      <c r="CA6" s="74" t="str">
        <f>IF(CA7="","",IF(CA7="-","【-】","【"&amp;SUBSTITUTE(TEXT(CA7,"#,##0.00"),"-","△")&amp;"】"))</f>
        <v>【98.96】</v>
      </c>
      <c r="CB6" s="82">
        <f t="shared" ref="CB6:CK6" si="7">IF(CB7="",NA(),CB7)</f>
        <v>195.23</v>
      </c>
      <c r="CC6" s="82">
        <f t="shared" si="7"/>
        <v>209.75</v>
      </c>
      <c r="CD6" s="82">
        <f t="shared" si="7"/>
        <v>205.51</v>
      </c>
      <c r="CE6" s="82">
        <f t="shared" si="7"/>
        <v>203.32</v>
      </c>
      <c r="CF6" s="82">
        <f t="shared" si="7"/>
        <v>193.68</v>
      </c>
      <c r="CG6" s="82">
        <f t="shared" si="7"/>
        <v>277.67</v>
      </c>
      <c r="CH6" s="82">
        <f t="shared" si="7"/>
        <v>260.11</v>
      </c>
      <c r="CI6" s="82">
        <f t="shared" si="7"/>
        <v>220.31</v>
      </c>
      <c r="CJ6" s="82">
        <f t="shared" si="7"/>
        <v>230.95</v>
      </c>
      <c r="CK6" s="82">
        <f t="shared" si="7"/>
        <v>214.56</v>
      </c>
      <c r="CL6" s="74" t="str">
        <f>IF(CL7="","",IF(CL7="-","【-】","【"&amp;SUBSTITUTE(TEXT(CL7,"#,##0.00"),"-","△")&amp;"】"))</f>
        <v>【134.52】</v>
      </c>
      <c r="CM6" s="82">
        <f t="shared" ref="CM6:CV6" si="8">IF(CM7="",NA(),CM7)</f>
        <v>46.83</v>
      </c>
      <c r="CN6" s="82">
        <f t="shared" si="8"/>
        <v>47.66</v>
      </c>
      <c r="CO6" s="82">
        <f t="shared" si="8"/>
        <v>48.38</v>
      </c>
      <c r="CP6" s="82">
        <f t="shared" si="8"/>
        <v>48.52</v>
      </c>
      <c r="CQ6" s="82">
        <f t="shared" si="8"/>
        <v>48.59</v>
      </c>
      <c r="CR6" s="82">
        <f t="shared" si="8"/>
        <v>41.28</v>
      </c>
      <c r="CS6" s="82">
        <f t="shared" si="8"/>
        <v>41.45</v>
      </c>
      <c r="CT6" s="82">
        <f t="shared" si="8"/>
        <v>49.68</v>
      </c>
      <c r="CU6" s="82">
        <f t="shared" si="8"/>
        <v>49.27</v>
      </c>
      <c r="CV6" s="82">
        <f t="shared" si="8"/>
        <v>49.47</v>
      </c>
      <c r="CW6" s="74" t="str">
        <f>IF(CW7="","",IF(CW7="-","【-】","【"&amp;SUBSTITUTE(TEXT(CW7,"#,##0.00"),"-","△")&amp;"】"))</f>
        <v>【59.57】</v>
      </c>
      <c r="CX6" s="82">
        <f t="shared" ref="CX6:DG6" si="9">IF(CX7="",NA(),CX7)</f>
        <v>73.8</v>
      </c>
      <c r="CY6" s="82">
        <f t="shared" si="9"/>
        <v>73.05</v>
      </c>
      <c r="CZ6" s="82">
        <f t="shared" si="9"/>
        <v>68.849999999999994</v>
      </c>
      <c r="DA6" s="82">
        <f t="shared" si="9"/>
        <v>78.94</v>
      </c>
      <c r="DB6" s="82">
        <f t="shared" si="9"/>
        <v>81.260000000000005</v>
      </c>
      <c r="DC6" s="82">
        <f t="shared" si="9"/>
        <v>61.3</v>
      </c>
      <c r="DD6" s="82">
        <f t="shared" si="9"/>
        <v>64.510000000000005</v>
      </c>
      <c r="DE6" s="82">
        <f t="shared" si="9"/>
        <v>83.35</v>
      </c>
      <c r="DF6" s="82">
        <f t="shared" si="9"/>
        <v>83.16</v>
      </c>
      <c r="DG6" s="82">
        <f t="shared" si="9"/>
        <v>82.06</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0.19</v>
      </c>
      <c r="EK6" s="82">
        <f t="shared" si="12"/>
        <v>7.0000000000000007e-002</v>
      </c>
      <c r="EL6" s="82">
        <f t="shared" si="12"/>
        <v>0.12</v>
      </c>
      <c r="EM6" s="82">
        <f t="shared" si="12"/>
        <v>0.1</v>
      </c>
      <c r="EN6" s="82">
        <f t="shared" si="12"/>
        <v>0.32</v>
      </c>
      <c r="EO6" s="74" t="str">
        <f>IF(EO7="","",IF(EO7="-","【-】","【"&amp;SUBSTITUTE(TEXT(EO7,"#,##0.00"),"-","△")&amp;"】"))</f>
        <v>【0.30】</v>
      </c>
    </row>
    <row r="7" spans="1:145" s="59" customFormat="1">
      <c r="A7" s="60"/>
      <c r="B7" s="66">
        <v>2020</v>
      </c>
      <c r="C7" s="66">
        <v>313718</v>
      </c>
      <c r="D7" s="66">
        <v>47</v>
      </c>
      <c r="E7" s="66">
        <v>17</v>
      </c>
      <c r="F7" s="66">
        <v>1</v>
      </c>
      <c r="G7" s="66">
        <v>0</v>
      </c>
      <c r="H7" s="66" t="s">
        <v>97</v>
      </c>
      <c r="I7" s="66" t="s">
        <v>98</v>
      </c>
      <c r="J7" s="66" t="s">
        <v>99</v>
      </c>
      <c r="K7" s="66" t="s">
        <v>100</v>
      </c>
      <c r="L7" s="66" t="s">
        <v>101</v>
      </c>
      <c r="M7" s="66" t="s">
        <v>102</v>
      </c>
      <c r="N7" s="75" t="s">
        <v>42</v>
      </c>
      <c r="O7" s="75" t="s">
        <v>103</v>
      </c>
      <c r="P7" s="75">
        <v>40.01</v>
      </c>
      <c r="Q7" s="75">
        <v>100</v>
      </c>
      <c r="R7" s="75">
        <v>3850</v>
      </c>
      <c r="S7" s="75">
        <v>17026</v>
      </c>
      <c r="T7" s="75">
        <v>139.97</v>
      </c>
      <c r="U7" s="75">
        <v>121.64</v>
      </c>
      <c r="V7" s="75">
        <v>6757</v>
      </c>
      <c r="W7" s="75">
        <v>3.05</v>
      </c>
      <c r="X7" s="75">
        <v>2215.41</v>
      </c>
      <c r="Y7" s="75">
        <v>100</v>
      </c>
      <c r="Z7" s="75">
        <v>100</v>
      </c>
      <c r="AA7" s="75">
        <v>100</v>
      </c>
      <c r="AB7" s="75">
        <v>100</v>
      </c>
      <c r="AC7" s="75">
        <v>100.87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3820.32</v>
      </c>
      <c r="BG7" s="75">
        <v>1436.59</v>
      </c>
      <c r="BH7" s="75">
        <v>1221.1500000000001</v>
      </c>
      <c r="BI7" s="75">
        <v>1003.29</v>
      </c>
      <c r="BJ7" s="75">
        <v>3327.89</v>
      </c>
      <c r="BK7" s="75">
        <v>1604.64</v>
      </c>
      <c r="BL7" s="75">
        <v>1217.7</v>
      </c>
      <c r="BM7" s="75">
        <v>1048.23</v>
      </c>
      <c r="BN7" s="75">
        <v>1130.42</v>
      </c>
      <c r="BO7" s="75">
        <v>1245.0999999999999</v>
      </c>
      <c r="BP7" s="75">
        <v>705.21</v>
      </c>
      <c r="BQ7" s="75">
        <v>95.12</v>
      </c>
      <c r="BR7" s="75">
        <v>89.58</v>
      </c>
      <c r="BS7" s="75">
        <v>92.51</v>
      </c>
      <c r="BT7" s="75">
        <v>97.24</v>
      </c>
      <c r="BU7" s="75">
        <v>100</v>
      </c>
      <c r="BV7" s="75">
        <v>60.01</v>
      </c>
      <c r="BW7" s="75">
        <v>66.680000000000007</v>
      </c>
      <c r="BX7" s="75">
        <v>78.92</v>
      </c>
      <c r="BY7" s="75">
        <v>74.17</v>
      </c>
      <c r="BZ7" s="75">
        <v>79.77</v>
      </c>
      <c r="CA7" s="75">
        <v>98.96</v>
      </c>
      <c r="CB7" s="75">
        <v>195.23</v>
      </c>
      <c r="CC7" s="75">
        <v>209.75</v>
      </c>
      <c r="CD7" s="75">
        <v>205.51</v>
      </c>
      <c r="CE7" s="75">
        <v>203.32</v>
      </c>
      <c r="CF7" s="75">
        <v>193.68</v>
      </c>
      <c r="CG7" s="75">
        <v>277.67</v>
      </c>
      <c r="CH7" s="75">
        <v>260.11</v>
      </c>
      <c r="CI7" s="75">
        <v>220.31</v>
      </c>
      <c r="CJ7" s="75">
        <v>230.95</v>
      </c>
      <c r="CK7" s="75">
        <v>214.56</v>
      </c>
      <c r="CL7" s="75">
        <v>134.52000000000001</v>
      </c>
      <c r="CM7" s="75">
        <v>46.83</v>
      </c>
      <c r="CN7" s="75">
        <v>47.66</v>
      </c>
      <c r="CO7" s="75">
        <v>48.38</v>
      </c>
      <c r="CP7" s="75">
        <v>48.52</v>
      </c>
      <c r="CQ7" s="75">
        <v>48.59</v>
      </c>
      <c r="CR7" s="75">
        <v>41.28</v>
      </c>
      <c r="CS7" s="75">
        <v>41.45</v>
      </c>
      <c r="CT7" s="75">
        <v>49.68</v>
      </c>
      <c r="CU7" s="75">
        <v>49.27</v>
      </c>
      <c r="CV7" s="75">
        <v>49.47</v>
      </c>
      <c r="CW7" s="75">
        <v>59.57</v>
      </c>
      <c r="CX7" s="75">
        <v>73.8</v>
      </c>
      <c r="CY7" s="75">
        <v>73.05</v>
      </c>
      <c r="CZ7" s="75">
        <v>68.849999999999994</v>
      </c>
      <c r="DA7" s="75">
        <v>78.94</v>
      </c>
      <c r="DB7" s="75">
        <v>81.260000000000005</v>
      </c>
      <c r="DC7" s="75">
        <v>61.3</v>
      </c>
      <c r="DD7" s="75">
        <v>64.510000000000005</v>
      </c>
      <c r="DE7" s="75">
        <v>83.35</v>
      </c>
      <c r="DF7" s="75">
        <v>83.16</v>
      </c>
      <c r="DG7" s="75">
        <v>82.06</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0.19</v>
      </c>
      <c r="EK7" s="75">
        <v>7.0000000000000007e-002</v>
      </c>
      <c r="EL7" s="75">
        <v>0.12</v>
      </c>
      <c r="EM7" s="75">
        <v>0.1</v>
      </c>
      <c r="EN7" s="75">
        <v>0.32</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堀本 悠</cp:lastModifiedBy>
  <dcterms:created xsi:type="dcterms:W3CDTF">2021-12-03T07:46:19Z</dcterms:created>
  <dcterms:modified xsi:type="dcterms:W3CDTF">2022-01-18T02:27:36Z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3.1.6.0</vt:lpwstr>
    </vt:vector>
  </property>
  <property fmtid="{DCFEDD21-7773-49B2-8022-6FC58DB5260B}" pid="3" name="LastSavedVersion">
    <vt:lpwstr>3.1.3.0</vt:lpwstr>
  </property>
  <property fmtid="{DCFEDD21-7773-49B2-8022-6FC58DB5260B}" pid="4" name="LastSavedDate">
    <vt:filetime>2022-01-18T02:27:36Z</vt:filetime>
  </property>
</Properties>
</file>