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iGCEgzpttxf38U+zEtdO259DRownG0yJ1LXO/JyQ+FAcGQQGrMdyfLsGnDIhzkFNyEvlNkt5+CZ21pgQxIm8Q==" workbookSaltValue="vZjh1vijov9kkplLPfBI6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<sst xmlns="http://schemas.openxmlformats.org/spreadsheetml/2006/main" xmlns:r="http://schemas.openxmlformats.org/officeDocument/2006/relationships" count="112" uniqueCount="112">
  <si>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</si>
  <si>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</si>
  <si>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</si>
  <si>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</si>
  <si>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</si>
  <si>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</si>
  <si>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</si>
  <si>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</si>
  <si>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</si>
  <si>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</si>
  <si>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</si>
  <si>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</si>
  <si>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</si>
  <si>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</si>
  <si>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</si>
  <si>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</si>
  <si>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</si>
  <si>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</si>
  <si>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</si>
  <si>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</si>
  <si>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</si>
  <si>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</si>
  <si>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</si>
  <si>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</si>
  <si>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</si>
  <si>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</si>
  <si>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</si>
  <si>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</si>
  <si>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</si>
  <si>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</si>
  <si>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</si>
  <si>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</si>
  <si>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</si>
  <si>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</si>
  <si>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</si>
  <si>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</si>
  <si>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</si>
  <si>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</si>
  <si>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</si>
  <si>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</si>
  <si>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</si>
  <si>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</si>
  <si>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</si>
  <si>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</si>
  <si>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</si>
  <si>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</si>
  <si>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</si>
  <si>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</si>
  <si>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</si>
  <si>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</si>
  <si>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</si>
  <si>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</si>
  <si>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</si>
  <si>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</si>
  <si>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</si>
  <si>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</si>
  <si>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</si>
  <si>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</si>
  <si>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</si>
  <si>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</si>
  <si>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</si>
  <si>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</si>
  <si>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</si>
  <si>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</si>
  <si>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</si>
  <si>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</si>
  <si>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</si>
  <si>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</si>
  <si>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</si>
  <si>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</si>
  <si>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</si>
  <si>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</si>
  <si>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</si>
  <si>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</si>
  <si>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</si>
  <si>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</si>
  <si>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</si>
  <si>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</si>
  <si>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</si>
  <si>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</si>
  <si>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</si>
  <si>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</si>
  <si>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</si>
  <si>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</si>
  <si>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</si>
  <si>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</si>
  <si>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</si>
  <si>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</si>
  <si>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</si>
  <si>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</si>
  <si>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</si>
  <si>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</si>
  <si>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</si>
  <si>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琴浦町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</si>
  <si>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</si>
  <si>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</si>
  <si>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</si>
  <si>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</si>
  <si>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</si>
  <si>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</si>
  <si>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</si>
  <si>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</si>
  <si>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</si>
  <si>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</si>
  <si>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</si>
  <si>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</si>
  <si>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</si>
  <si>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</si>
  <si>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</si>
  <si>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①経常収支比率：100％を超え、黒字を維持している。費用の減少のほか、大雪や寒波の影響で一時的に水需要が増加したことで給水収益が増加したため、前年度と比較して大幅に上昇した。
②累積欠損金比率：発生していない。
③流動比率：250％を超えており、短期的債務に対する支払能力は確保している。
④企業債残高対給水収益比率：類似団体と比較すると高い傾向にある。今後、収益の減少も見込まれるため、計画的に借入を行っていく必要がある。
⑤料金回収率：130％を超えており、給水に係る費用は給水収益で十分に賄えている。
⑥給水原価：類似団体と比較して低い状況となっている。経常費用の減少と有収水量の増加により、前年度より低下した。
⑦施設利用率：例年同様、類似団体と比較して大きく下回っている。施設更新と併せて、統廃合やダウンサイジングを検討していく必要がある。
⑧有収率：老朽管の布設替工事や漏水箇所の修繕により、年々改善している。しかし、類似団体と比較するとまだ大きく下回っているため、引き続き有収率の向上に努めていく。
</t>
    <rPh sb="309" eb="311">
      <t>テイカ</t>
    </rPh>
    <phoneticPr fontId="1"/>
  </si>
  <si>
    <t xml:space="preserve">①有形固定資産減価償却率：年々増加しており、老朽化が進んでいる。
②管路経年化率：非常に高く、法定耐用年数を経過した管路がかなり多い状況となっている。
③管路更新率：類似団体と比較して高くなっている。今後も資金との調整を図りながら、計画的に更新を進めていく。
</t>
  </si>
  <si>
    <t>　現状では経営成績に大きな問題はなく、健全な経営を行っていると判断する。
　しかし、今後、給水収益の減少が見込まれる中で、多くの老朽化施設の更新を行っていく必要があり、厳しい経営状況となっていくことが予想される。
　将来にわたって安定した経営を維持していくため、企業債残高を抑制しながら更新を行っていかなければならない。
　水道ビジョンの投資・財政計画に基づき、水道施設の統廃合やダウンサイジングなど、効率的な投資を行っていくとともに、中長期的な視野に立ち、料金改定についても検討していく必要がある。</t>
    <rPh sb="162" eb="164">
      <t>スイドウ</t>
    </rPh>
    <rPh sb="169" eb="171">
      <t>トウシ</t>
    </rPh>
    <rPh sb="172" eb="174">
      <t>ザイセイ</t>
    </rPh>
    <rPh sb="174" eb="176">
      <t>ケイカク</t>
    </rPh>
    <rPh sb="177" eb="178">
      <t>モト</t>
    </rPh>
    <rPh sb="181" eb="183">
      <t>スイドウ</t>
    </rPh>
    <rPh sb="183" eb="185">
      <t>シセツ</t>
    </rPh>
    <rPh sb="186" eb="189">
      <t>トウハイゴウ</t>
    </rPh>
    <rPh sb="201" eb="204">
      <t>コウリツテキ</t>
    </rPh>
    <rPh sb="205" eb="207">
      <t>トウシ</t>
    </rPh>
    <rPh sb="208" eb="209">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</si>
</sst>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1.18</c:v>
                </c:pt>
                <c:pt idx="1">
                  <c:v>2.0099999999999998</c:v>
                </c:pt>
                <c:pt idx="2">
                  <c:v>0.81</c:v>
                </c:pt>
                <c:pt idx="3">
                  <c:v>1.07</c:v>
                </c:pt>
                <c:pt idx="4">
                  <c:v>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0.54</c:v>
                </c:pt>
                <c:pt idx="2">
                  <c:v>0.5</c:v>
                </c:pt>
                <c:pt idx="3">
                  <c:v>0.52</c:v>
                </c:pt>
                <c:pt idx="4">
                  <c:v>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29.3</c:v>
                </c:pt>
                <c:pt idx="1">
                  <c:v>29.5</c:v>
                </c:pt>
                <c:pt idx="2">
                  <c:v>30.77</c:v>
                </c:pt>
                <c:pt idx="3">
                  <c:v>29.68</c:v>
                </c:pt>
                <c:pt idx="4">
                  <c:v>29.54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54.92</c:v>
                </c:pt>
                <c:pt idx="1">
                  <c:v>55.63</c:v>
                </c:pt>
                <c:pt idx="2">
                  <c:v>55.03</c:v>
                </c:pt>
                <c:pt idx="3">
                  <c:v>55.14</c:v>
                </c:pt>
                <c:pt idx="4">
                  <c:v>55.89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80.709999999999994</c:v>
                </c:pt>
                <c:pt idx="1">
                  <c:v>80.430000000000007</c:v>
                </c:pt>
                <c:pt idx="2">
                  <c:v>74.86</c:v>
                </c:pt>
                <c:pt idx="3">
                  <c:v>76.37</c:v>
                </c:pt>
                <c:pt idx="4">
                  <c:v>78.56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82.66</c:v>
                </c:pt>
                <c:pt idx="1">
                  <c:v>82.04</c:v>
                </c:pt>
                <c:pt idx="2">
                  <c:v>81.900000000000006</c:v>
                </c:pt>
                <c:pt idx="3">
                  <c:v>81.39</c:v>
                </c:pt>
                <c:pt idx="4">
                  <c:v>81.27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124.3</c:v>
                </c:pt>
                <c:pt idx="1">
                  <c:v>125.65</c:v>
                </c:pt>
                <c:pt idx="2">
                  <c:v>117.91</c:v>
                </c:pt>
                <c:pt idx="3">
                  <c:v>117.01</c:v>
                </c:pt>
                <c:pt idx="4">
                  <c:v>129.22999999999999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111.71</c:v>
                </c:pt>
                <c:pt idx="1">
                  <c:v>110.05</c:v>
                </c:pt>
                <c:pt idx="2">
                  <c:v>108.87</c:v>
                </c:pt>
                <c:pt idx="3">
                  <c:v>108.61</c:v>
                </c:pt>
                <c:pt idx="4">
                  <c:v>108.35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40.68</c:v>
                </c:pt>
                <c:pt idx="1">
                  <c:v>41.95</c:v>
                </c:pt>
                <c:pt idx="2">
                  <c:v>43.42</c:v>
                </c:pt>
                <c:pt idx="3">
                  <c:v>45.06</c:v>
                </c:pt>
                <c:pt idx="4">
                  <c:v>45.92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48.49</c:v>
                </c:pt>
                <c:pt idx="1">
                  <c:v>48.05</c:v>
                </c:pt>
                <c:pt idx="2">
                  <c:v>48.87</c:v>
                </c:pt>
                <c:pt idx="3">
                  <c:v>49.92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6.46</c:v>
                </c:pt>
                <c:pt idx="1" formatCode="#,##0.00;&quot;△&quot;#,##0.00">
                  <c:v>0</c:v>
                </c:pt>
                <c:pt idx="2">
                  <c:v>72.180000000000007</c:v>
                </c:pt>
                <c:pt idx="3">
                  <c:v>72.260000000000005</c:v>
                </c:pt>
                <c:pt idx="4">
                  <c:v>72.05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12.79</c:v>
                </c:pt>
                <c:pt idx="1">
                  <c:v>13.39</c:v>
                </c:pt>
                <c:pt idx="2">
                  <c:v>14.85</c:v>
                </c:pt>
                <c:pt idx="3">
                  <c:v>16.88</c:v>
                </c:pt>
                <c:pt idx="4">
                  <c:v>18.28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1.72</c:v>
                </c:pt>
                <c:pt idx="1">
                  <c:v>2.64</c:v>
                </c:pt>
                <c:pt idx="2">
                  <c:v>3.16</c:v>
                </c:pt>
                <c:pt idx="3">
                  <c:v>3.59</c:v>
                </c:pt>
                <c:pt idx="4">
                  <c:v>3.98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167.46</c:v>
                </c:pt>
                <c:pt idx="1">
                  <c:v>181.34</c:v>
                </c:pt>
                <c:pt idx="2">
                  <c:v>229.35</c:v>
                </c:pt>
                <c:pt idx="3">
                  <c:v>250.62</c:v>
                </c:pt>
                <c:pt idx="4">
                  <c:v>250.09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384.34</c:v>
                </c:pt>
                <c:pt idx="1">
                  <c:v>359.47</c:v>
                </c:pt>
                <c:pt idx="2">
                  <c:v>369.69</c:v>
                </c:pt>
                <c:pt idx="3">
                  <c:v>379.08</c:v>
                </c:pt>
                <c:pt idx="4">
                  <c:v>367.55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556.35</c:v>
                </c:pt>
                <c:pt idx="1">
                  <c:v>526.92999999999995</c:v>
                </c:pt>
                <c:pt idx="2">
                  <c:v>516.4</c:v>
                </c:pt>
                <c:pt idx="3">
                  <c:v>501.89</c:v>
                </c:pt>
                <c:pt idx="4">
                  <c:v>496.04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380.58</c:v>
                </c:pt>
                <c:pt idx="1">
                  <c:v>401.79</c:v>
                </c:pt>
                <c:pt idx="2">
                  <c:v>402.99</c:v>
                </c:pt>
                <c:pt idx="3">
                  <c:v>398.98</c:v>
                </c:pt>
                <c:pt idx="4">
                  <c:v>418.68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125.07</c:v>
                </c:pt>
                <c:pt idx="1">
                  <c:v>126.88</c:v>
                </c:pt>
                <c:pt idx="2">
                  <c:v>117.33</c:v>
                </c:pt>
                <c:pt idx="3">
                  <c:v>117.33</c:v>
                </c:pt>
                <c:pt idx="4">
                  <c:v>130.85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102.38</c:v>
                </c:pt>
                <c:pt idx="1">
                  <c:v>100.12</c:v>
                </c:pt>
                <c:pt idx="2">
                  <c:v>98.66</c:v>
                </c:pt>
                <c:pt idx="3">
                  <c:v>98.64</c:v>
                </c:pt>
                <c:pt idx="4">
                  <c:v>94.78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143.68</c:v>
                </c:pt>
                <c:pt idx="1">
                  <c:v>141.61000000000001</c:v>
                </c:pt>
                <c:pt idx="2">
                  <c:v>153.41</c:v>
                </c:pt>
                <c:pt idx="3">
                  <c:v>153.63999999999999</c:v>
                </c:pt>
                <c:pt idx="4">
                  <c:v>137.33000000000001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168.67</c:v>
                </c:pt>
                <c:pt idx="1">
                  <c:v>174.97</c:v>
                </c:pt>
                <c:pt idx="2">
                  <c:v>178.59</c:v>
                </c:pt>
                <c:pt idx="3">
                  <c:v>178.92</c:v>
                </c:pt>
                <c:pt idx="4">
                  <c:v>181.3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 zoomScale="80" zoomScaleNormal="8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17026</v>
      </c>
      <c r="AM8" s="31"/>
      <c r="AN8" s="31"/>
      <c r="AO8" s="31"/>
      <c r="AP8" s="31"/>
      <c r="AQ8" s="31"/>
      <c r="AR8" s="31"/>
      <c r="AS8" s="31"/>
      <c r="AT8" s="7">
        <f>データ!$S$6</f>
        <v>139.97</v>
      </c>
      <c r="AU8" s="15"/>
      <c r="AV8" s="15"/>
      <c r="AW8" s="15"/>
      <c r="AX8" s="15"/>
      <c r="AY8" s="15"/>
      <c r="AZ8" s="15"/>
      <c r="BA8" s="15"/>
      <c r="BB8" s="29">
        <f>データ!$T$6</f>
        <v>121.64</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64.11</v>
      </c>
      <c r="J10" s="15"/>
      <c r="K10" s="15"/>
      <c r="L10" s="15"/>
      <c r="M10" s="15"/>
      <c r="N10" s="15"/>
      <c r="O10" s="26"/>
      <c r="P10" s="29">
        <f>データ!$P$6</f>
        <v>91.34</v>
      </c>
      <c r="Q10" s="29"/>
      <c r="R10" s="29"/>
      <c r="S10" s="29"/>
      <c r="T10" s="29"/>
      <c r="U10" s="29"/>
      <c r="V10" s="29"/>
      <c r="W10" s="31">
        <f>データ!$Q$6</f>
        <v>3585</v>
      </c>
      <c r="X10" s="31"/>
      <c r="Y10" s="31"/>
      <c r="Z10" s="31"/>
      <c r="AA10" s="31"/>
      <c r="AB10" s="31"/>
      <c r="AC10" s="31"/>
      <c r="AD10" s="2"/>
      <c r="AE10" s="2"/>
      <c r="AF10" s="2"/>
      <c r="AG10" s="2"/>
      <c r="AH10" s="18"/>
      <c r="AI10" s="18"/>
      <c r="AJ10" s="18"/>
      <c r="AK10" s="18"/>
      <c r="AL10" s="31">
        <f>データ!$U$6</f>
        <v>15425</v>
      </c>
      <c r="AM10" s="31"/>
      <c r="AN10" s="31"/>
      <c r="AO10" s="31"/>
      <c r="AP10" s="31"/>
      <c r="AQ10" s="31"/>
      <c r="AR10" s="31"/>
      <c r="AS10" s="31"/>
      <c r="AT10" s="7">
        <f>データ!$V$6</f>
        <v>13.42</v>
      </c>
      <c r="AU10" s="15"/>
      <c r="AV10" s="15"/>
      <c r="AW10" s="15"/>
      <c r="AX10" s="15"/>
      <c r="AY10" s="15"/>
      <c r="AZ10" s="15"/>
      <c r="BA10" s="15"/>
      <c r="BB10" s="29">
        <f>データ!$W$6</f>
        <v>1149.4000000000001</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46</v>
      </c>
      <c r="G84" s="12" t="s">
        <v>47</v>
      </c>
      <c r="H84" s="12" t="s">
        <v>42</v>
      </c>
      <c r="I84" s="12" t="s">
        <v>8</v>
      </c>
      <c r="J84" s="12" t="s">
        <v>29</v>
      </c>
      <c r="K84" s="12" t="s">
        <v>48</v>
      </c>
      <c r="L84" s="12" t="s">
        <v>50</v>
      </c>
      <c r="M84" s="12" t="s">
        <v>33</v>
      </c>
      <c r="N84" s="12" t="s">
        <v>52</v>
      </c>
      <c r="O84" s="12" t="s">
        <v>54</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Bfjlx0hLtYoybHxAHQHmU41nZCA8cIict20uBFjnzMsEv8GVno76Bd8KsHhUa5F+Ossq9Qrt9IdvTOzWo8dSxQ==" saltValue="fyoakPvn64k3ciM1uWMgi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49</v>
      </c>
      <c r="C3" s="72" t="s">
        <v>57</v>
      </c>
      <c r="D3" s="72" t="s">
        <v>58</v>
      </c>
      <c r="E3" s="72" t="s">
        <v>4</v>
      </c>
      <c r="F3" s="72" t="s">
        <v>3</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61</v>
      </c>
      <c r="BF4" s="90"/>
      <c r="BG4" s="90"/>
      <c r="BH4" s="90"/>
      <c r="BI4" s="90"/>
      <c r="BJ4" s="90"/>
      <c r="BK4" s="90"/>
      <c r="BL4" s="90"/>
      <c r="BM4" s="90"/>
      <c r="BN4" s="90"/>
      <c r="BO4" s="90"/>
      <c r="BP4" s="90" t="s">
        <v>35</v>
      </c>
      <c r="BQ4" s="90"/>
      <c r="BR4" s="90"/>
      <c r="BS4" s="90"/>
      <c r="BT4" s="90"/>
      <c r="BU4" s="90"/>
      <c r="BV4" s="90"/>
      <c r="BW4" s="90"/>
      <c r="BX4" s="90"/>
      <c r="BY4" s="90"/>
      <c r="BZ4" s="90"/>
      <c r="CA4" s="90" t="s">
        <v>62</v>
      </c>
      <c r="CB4" s="90"/>
      <c r="CC4" s="90"/>
      <c r="CD4" s="90"/>
      <c r="CE4" s="90"/>
      <c r="CF4" s="90"/>
      <c r="CG4" s="90"/>
      <c r="CH4" s="90"/>
      <c r="CI4" s="90"/>
      <c r="CJ4" s="90"/>
      <c r="CK4" s="90"/>
      <c r="CL4" s="90" t="s">
        <v>63</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28</v>
      </c>
      <c r="B5" s="74"/>
      <c r="C5" s="74"/>
      <c r="D5" s="74"/>
      <c r="E5" s="74"/>
      <c r="F5" s="74"/>
      <c r="G5" s="74"/>
      <c r="H5" s="82" t="s">
        <v>56</v>
      </c>
      <c r="I5" s="82" t="s">
        <v>68</v>
      </c>
      <c r="J5" s="82" t="s">
        <v>69</v>
      </c>
      <c r="K5" s="82" t="s">
        <v>70</v>
      </c>
      <c r="L5" s="82" t="s">
        <v>71</v>
      </c>
      <c r="M5" s="82" t="s">
        <v>5</v>
      </c>
      <c r="N5" s="82" t="s">
        <v>72</v>
      </c>
      <c r="O5" s="82" t="s">
        <v>73</v>
      </c>
      <c r="P5" s="82" t="s">
        <v>74</v>
      </c>
      <c r="Q5" s="82" t="s">
        <v>75</v>
      </c>
      <c r="R5" s="82" t="s">
        <v>76</v>
      </c>
      <c r="S5" s="82" t="s">
        <v>77</v>
      </c>
      <c r="T5" s="82" t="s">
        <v>64</v>
      </c>
      <c r="U5" s="82" t="s">
        <v>78</v>
      </c>
      <c r="V5" s="82" t="s">
        <v>79</v>
      </c>
      <c r="W5" s="82" t="s">
        <v>80</v>
      </c>
      <c r="X5" s="82" t="s">
        <v>81</v>
      </c>
      <c r="Y5" s="82" t="s">
        <v>82</v>
      </c>
      <c r="Z5" s="82" t="s">
        <v>83</v>
      </c>
      <c r="AA5" s="82" t="s">
        <v>84</v>
      </c>
      <c r="AB5" s="82" t="s">
        <v>85</v>
      </c>
      <c r="AC5" s="82" t="s">
        <v>87</v>
      </c>
      <c r="AD5" s="82" t="s">
        <v>88</v>
      </c>
      <c r="AE5" s="82" t="s">
        <v>89</v>
      </c>
      <c r="AF5" s="82" t="s">
        <v>90</v>
      </c>
      <c r="AG5" s="82" t="s">
        <v>91</v>
      </c>
      <c r="AH5" s="82" t="s">
        <v>44</v>
      </c>
      <c r="AI5" s="82" t="s">
        <v>81</v>
      </c>
      <c r="AJ5" s="82" t="s">
        <v>82</v>
      </c>
      <c r="AK5" s="82" t="s">
        <v>83</v>
      </c>
      <c r="AL5" s="82" t="s">
        <v>84</v>
      </c>
      <c r="AM5" s="82" t="s">
        <v>85</v>
      </c>
      <c r="AN5" s="82" t="s">
        <v>87</v>
      </c>
      <c r="AO5" s="82" t="s">
        <v>88</v>
      </c>
      <c r="AP5" s="82" t="s">
        <v>89</v>
      </c>
      <c r="AQ5" s="82" t="s">
        <v>90</v>
      </c>
      <c r="AR5" s="82" t="s">
        <v>91</v>
      </c>
      <c r="AS5" s="82" t="s">
        <v>86</v>
      </c>
      <c r="AT5" s="82" t="s">
        <v>81</v>
      </c>
      <c r="AU5" s="82" t="s">
        <v>82</v>
      </c>
      <c r="AV5" s="82" t="s">
        <v>83</v>
      </c>
      <c r="AW5" s="82" t="s">
        <v>84</v>
      </c>
      <c r="AX5" s="82" t="s">
        <v>85</v>
      </c>
      <c r="AY5" s="82" t="s">
        <v>87</v>
      </c>
      <c r="AZ5" s="82" t="s">
        <v>88</v>
      </c>
      <c r="BA5" s="82" t="s">
        <v>89</v>
      </c>
      <c r="BB5" s="82" t="s">
        <v>90</v>
      </c>
      <c r="BC5" s="82" t="s">
        <v>91</v>
      </c>
      <c r="BD5" s="82" t="s">
        <v>86</v>
      </c>
      <c r="BE5" s="82" t="s">
        <v>81</v>
      </c>
      <c r="BF5" s="82" t="s">
        <v>82</v>
      </c>
      <c r="BG5" s="82" t="s">
        <v>83</v>
      </c>
      <c r="BH5" s="82" t="s">
        <v>84</v>
      </c>
      <c r="BI5" s="82" t="s">
        <v>85</v>
      </c>
      <c r="BJ5" s="82" t="s">
        <v>87</v>
      </c>
      <c r="BK5" s="82" t="s">
        <v>88</v>
      </c>
      <c r="BL5" s="82" t="s">
        <v>89</v>
      </c>
      <c r="BM5" s="82" t="s">
        <v>90</v>
      </c>
      <c r="BN5" s="82" t="s">
        <v>91</v>
      </c>
      <c r="BO5" s="82" t="s">
        <v>86</v>
      </c>
      <c r="BP5" s="82" t="s">
        <v>81</v>
      </c>
      <c r="BQ5" s="82" t="s">
        <v>82</v>
      </c>
      <c r="BR5" s="82" t="s">
        <v>83</v>
      </c>
      <c r="BS5" s="82" t="s">
        <v>84</v>
      </c>
      <c r="BT5" s="82" t="s">
        <v>85</v>
      </c>
      <c r="BU5" s="82" t="s">
        <v>87</v>
      </c>
      <c r="BV5" s="82" t="s">
        <v>88</v>
      </c>
      <c r="BW5" s="82" t="s">
        <v>89</v>
      </c>
      <c r="BX5" s="82" t="s">
        <v>90</v>
      </c>
      <c r="BY5" s="82" t="s">
        <v>91</v>
      </c>
      <c r="BZ5" s="82" t="s">
        <v>86</v>
      </c>
      <c r="CA5" s="82" t="s">
        <v>81</v>
      </c>
      <c r="CB5" s="82" t="s">
        <v>82</v>
      </c>
      <c r="CC5" s="82" t="s">
        <v>83</v>
      </c>
      <c r="CD5" s="82" t="s">
        <v>84</v>
      </c>
      <c r="CE5" s="82" t="s">
        <v>85</v>
      </c>
      <c r="CF5" s="82" t="s">
        <v>87</v>
      </c>
      <c r="CG5" s="82" t="s">
        <v>88</v>
      </c>
      <c r="CH5" s="82" t="s">
        <v>89</v>
      </c>
      <c r="CI5" s="82" t="s">
        <v>90</v>
      </c>
      <c r="CJ5" s="82" t="s">
        <v>91</v>
      </c>
      <c r="CK5" s="82" t="s">
        <v>86</v>
      </c>
      <c r="CL5" s="82" t="s">
        <v>81</v>
      </c>
      <c r="CM5" s="82" t="s">
        <v>82</v>
      </c>
      <c r="CN5" s="82" t="s">
        <v>83</v>
      </c>
      <c r="CO5" s="82" t="s">
        <v>84</v>
      </c>
      <c r="CP5" s="82" t="s">
        <v>85</v>
      </c>
      <c r="CQ5" s="82" t="s">
        <v>87</v>
      </c>
      <c r="CR5" s="82" t="s">
        <v>88</v>
      </c>
      <c r="CS5" s="82" t="s">
        <v>89</v>
      </c>
      <c r="CT5" s="82" t="s">
        <v>90</v>
      </c>
      <c r="CU5" s="82" t="s">
        <v>91</v>
      </c>
      <c r="CV5" s="82" t="s">
        <v>86</v>
      </c>
      <c r="CW5" s="82" t="s">
        <v>81</v>
      </c>
      <c r="CX5" s="82" t="s">
        <v>82</v>
      </c>
      <c r="CY5" s="82" t="s">
        <v>83</v>
      </c>
      <c r="CZ5" s="82" t="s">
        <v>84</v>
      </c>
      <c r="DA5" s="82" t="s">
        <v>85</v>
      </c>
      <c r="DB5" s="82" t="s">
        <v>87</v>
      </c>
      <c r="DC5" s="82" t="s">
        <v>88</v>
      </c>
      <c r="DD5" s="82" t="s">
        <v>89</v>
      </c>
      <c r="DE5" s="82" t="s">
        <v>90</v>
      </c>
      <c r="DF5" s="82" t="s">
        <v>91</v>
      </c>
      <c r="DG5" s="82" t="s">
        <v>86</v>
      </c>
      <c r="DH5" s="82" t="s">
        <v>81</v>
      </c>
      <c r="DI5" s="82" t="s">
        <v>82</v>
      </c>
      <c r="DJ5" s="82" t="s">
        <v>83</v>
      </c>
      <c r="DK5" s="82" t="s">
        <v>84</v>
      </c>
      <c r="DL5" s="82" t="s">
        <v>85</v>
      </c>
      <c r="DM5" s="82" t="s">
        <v>87</v>
      </c>
      <c r="DN5" s="82" t="s">
        <v>88</v>
      </c>
      <c r="DO5" s="82" t="s">
        <v>89</v>
      </c>
      <c r="DP5" s="82" t="s">
        <v>90</v>
      </c>
      <c r="DQ5" s="82" t="s">
        <v>91</v>
      </c>
      <c r="DR5" s="82" t="s">
        <v>86</v>
      </c>
      <c r="DS5" s="82" t="s">
        <v>81</v>
      </c>
      <c r="DT5" s="82" t="s">
        <v>82</v>
      </c>
      <c r="DU5" s="82" t="s">
        <v>83</v>
      </c>
      <c r="DV5" s="82" t="s">
        <v>84</v>
      </c>
      <c r="DW5" s="82" t="s">
        <v>85</v>
      </c>
      <c r="DX5" s="82" t="s">
        <v>87</v>
      </c>
      <c r="DY5" s="82" t="s">
        <v>88</v>
      </c>
      <c r="DZ5" s="82" t="s">
        <v>89</v>
      </c>
      <c r="EA5" s="82" t="s">
        <v>90</v>
      </c>
      <c r="EB5" s="82" t="s">
        <v>91</v>
      </c>
      <c r="EC5" s="82" t="s">
        <v>86</v>
      </c>
      <c r="ED5" s="82" t="s">
        <v>81</v>
      </c>
      <c r="EE5" s="82" t="s">
        <v>82</v>
      </c>
      <c r="EF5" s="82" t="s">
        <v>83</v>
      </c>
      <c r="EG5" s="82" t="s">
        <v>84</v>
      </c>
      <c r="EH5" s="82" t="s">
        <v>85</v>
      </c>
      <c r="EI5" s="82" t="s">
        <v>87</v>
      </c>
      <c r="EJ5" s="82" t="s">
        <v>88</v>
      </c>
      <c r="EK5" s="82" t="s">
        <v>89</v>
      </c>
      <c r="EL5" s="82" t="s">
        <v>90</v>
      </c>
      <c r="EM5" s="82" t="s">
        <v>91</v>
      </c>
      <c r="EN5" s="82" t="s">
        <v>86</v>
      </c>
    </row>
    <row r="6" spans="1:144" s="69" customFormat="1">
      <c r="A6" s="70" t="s">
        <v>92</v>
      </c>
      <c r="B6" s="75">
        <f t="shared" ref="B6:W6" si="1">B7</f>
        <v>2020</v>
      </c>
      <c r="C6" s="75">
        <f t="shared" si="1"/>
        <v>313718</v>
      </c>
      <c r="D6" s="75">
        <f t="shared" si="1"/>
        <v>46</v>
      </c>
      <c r="E6" s="75">
        <f t="shared" si="1"/>
        <v>1</v>
      </c>
      <c r="F6" s="75">
        <f t="shared" si="1"/>
        <v>0</v>
      </c>
      <c r="G6" s="75">
        <f t="shared" si="1"/>
        <v>1</v>
      </c>
      <c r="H6" s="75" t="str">
        <f t="shared" si="1"/>
        <v>鳥取県　琴浦町</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64.11</v>
      </c>
      <c r="P6" s="85">
        <f t="shared" si="1"/>
        <v>91.34</v>
      </c>
      <c r="Q6" s="85">
        <f t="shared" si="1"/>
        <v>3585</v>
      </c>
      <c r="R6" s="85">
        <f t="shared" si="1"/>
        <v>17026</v>
      </c>
      <c r="S6" s="85">
        <f t="shared" si="1"/>
        <v>139.97</v>
      </c>
      <c r="T6" s="85">
        <f t="shared" si="1"/>
        <v>121.64</v>
      </c>
      <c r="U6" s="85">
        <f t="shared" si="1"/>
        <v>15425</v>
      </c>
      <c r="V6" s="85">
        <f t="shared" si="1"/>
        <v>13.42</v>
      </c>
      <c r="W6" s="85">
        <f t="shared" si="1"/>
        <v>1149.4000000000001</v>
      </c>
      <c r="X6" s="91">
        <f t="shared" ref="X6:AG6" si="2">IF(X7="",NA(),X7)</f>
        <v>124.3</v>
      </c>
      <c r="Y6" s="91">
        <f t="shared" si="2"/>
        <v>125.65</v>
      </c>
      <c r="Z6" s="91">
        <f t="shared" si="2"/>
        <v>117.91</v>
      </c>
      <c r="AA6" s="91">
        <f t="shared" si="2"/>
        <v>117.01</v>
      </c>
      <c r="AB6" s="91">
        <f t="shared" si="2"/>
        <v>129.22999999999999</v>
      </c>
      <c r="AC6" s="91">
        <f t="shared" si="2"/>
        <v>111.71</v>
      </c>
      <c r="AD6" s="91">
        <f t="shared" si="2"/>
        <v>110.05</v>
      </c>
      <c r="AE6" s="91">
        <f t="shared" si="2"/>
        <v>108.87</v>
      </c>
      <c r="AF6" s="91">
        <f t="shared" si="2"/>
        <v>108.61</v>
      </c>
      <c r="AG6" s="91">
        <f t="shared" si="2"/>
        <v>108.35</v>
      </c>
      <c r="AH6" s="85" t="str">
        <f>IF(AH7="","",IF(AH7="-","【-】","【"&amp;SUBSTITUTE(TEXT(AH7,"#,##0.00"),"-","△")&amp;"】"))</f>
        <v>【110.27】</v>
      </c>
      <c r="AI6" s="85">
        <f t="shared" ref="AI6:AR6" si="3">IF(AI7="",NA(),AI7)</f>
        <v>0</v>
      </c>
      <c r="AJ6" s="85">
        <f t="shared" si="3"/>
        <v>0</v>
      </c>
      <c r="AK6" s="85">
        <f t="shared" si="3"/>
        <v>0</v>
      </c>
      <c r="AL6" s="85">
        <f t="shared" si="3"/>
        <v>0</v>
      </c>
      <c r="AM6" s="85">
        <f t="shared" si="3"/>
        <v>0</v>
      </c>
      <c r="AN6" s="91">
        <f t="shared" si="3"/>
        <v>1.72</v>
      </c>
      <c r="AO6" s="91">
        <f t="shared" si="3"/>
        <v>2.64</v>
      </c>
      <c r="AP6" s="91">
        <f t="shared" si="3"/>
        <v>3.16</v>
      </c>
      <c r="AQ6" s="91">
        <f t="shared" si="3"/>
        <v>3.59</v>
      </c>
      <c r="AR6" s="91">
        <f t="shared" si="3"/>
        <v>3.98</v>
      </c>
      <c r="AS6" s="85" t="str">
        <f>IF(AS7="","",IF(AS7="-","【-】","【"&amp;SUBSTITUTE(TEXT(AS7,"#,##0.00"),"-","△")&amp;"】"))</f>
        <v>【1.15】</v>
      </c>
      <c r="AT6" s="91">
        <f t="shared" ref="AT6:BC6" si="4">IF(AT7="",NA(),AT7)</f>
        <v>167.46</v>
      </c>
      <c r="AU6" s="91">
        <f t="shared" si="4"/>
        <v>181.34</v>
      </c>
      <c r="AV6" s="91">
        <f t="shared" si="4"/>
        <v>229.35</v>
      </c>
      <c r="AW6" s="91">
        <f t="shared" si="4"/>
        <v>250.62</v>
      </c>
      <c r="AX6" s="91">
        <f t="shared" si="4"/>
        <v>250.09</v>
      </c>
      <c r="AY6" s="91">
        <f t="shared" si="4"/>
        <v>384.34</v>
      </c>
      <c r="AZ6" s="91">
        <f t="shared" si="4"/>
        <v>359.47</v>
      </c>
      <c r="BA6" s="91">
        <f t="shared" si="4"/>
        <v>369.69</v>
      </c>
      <c r="BB6" s="91">
        <f t="shared" si="4"/>
        <v>379.08</v>
      </c>
      <c r="BC6" s="91">
        <f t="shared" si="4"/>
        <v>367.55</v>
      </c>
      <c r="BD6" s="85" t="str">
        <f>IF(BD7="","",IF(BD7="-","【-】","【"&amp;SUBSTITUTE(TEXT(BD7,"#,##0.00"),"-","△")&amp;"】"))</f>
        <v>【260.31】</v>
      </c>
      <c r="BE6" s="91">
        <f t="shared" ref="BE6:BN6" si="5">IF(BE7="",NA(),BE7)</f>
        <v>556.35</v>
      </c>
      <c r="BF6" s="91">
        <f t="shared" si="5"/>
        <v>526.92999999999995</v>
      </c>
      <c r="BG6" s="91">
        <f t="shared" si="5"/>
        <v>516.4</v>
      </c>
      <c r="BH6" s="91">
        <f t="shared" si="5"/>
        <v>501.89</v>
      </c>
      <c r="BI6" s="91">
        <f t="shared" si="5"/>
        <v>496.04</v>
      </c>
      <c r="BJ6" s="91">
        <f t="shared" si="5"/>
        <v>380.58</v>
      </c>
      <c r="BK6" s="91">
        <f t="shared" si="5"/>
        <v>401.79</v>
      </c>
      <c r="BL6" s="91">
        <f t="shared" si="5"/>
        <v>402.99</v>
      </c>
      <c r="BM6" s="91">
        <f t="shared" si="5"/>
        <v>398.98</v>
      </c>
      <c r="BN6" s="91">
        <f t="shared" si="5"/>
        <v>418.68</v>
      </c>
      <c r="BO6" s="85" t="str">
        <f>IF(BO7="","",IF(BO7="-","【-】","【"&amp;SUBSTITUTE(TEXT(BO7,"#,##0.00"),"-","△")&amp;"】"))</f>
        <v>【275.67】</v>
      </c>
      <c r="BP6" s="91">
        <f t="shared" ref="BP6:BY6" si="6">IF(BP7="",NA(),BP7)</f>
        <v>125.07</v>
      </c>
      <c r="BQ6" s="91">
        <f t="shared" si="6"/>
        <v>126.88</v>
      </c>
      <c r="BR6" s="91">
        <f t="shared" si="6"/>
        <v>117.33</v>
      </c>
      <c r="BS6" s="91">
        <f t="shared" si="6"/>
        <v>117.33</v>
      </c>
      <c r="BT6" s="91">
        <f t="shared" si="6"/>
        <v>130.85</v>
      </c>
      <c r="BU6" s="91">
        <f t="shared" si="6"/>
        <v>102.38</v>
      </c>
      <c r="BV6" s="91">
        <f t="shared" si="6"/>
        <v>100.12</v>
      </c>
      <c r="BW6" s="91">
        <f t="shared" si="6"/>
        <v>98.66</v>
      </c>
      <c r="BX6" s="91">
        <f t="shared" si="6"/>
        <v>98.64</v>
      </c>
      <c r="BY6" s="91">
        <f t="shared" si="6"/>
        <v>94.78</v>
      </c>
      <c r="BZ6" s="85" t="str">
        <f>IF(BZ7="","",IF(BZ7="-","【-】","【"&amp;SUBSTITUTE(TEXT(BZ7,"#,##0.00"),"-","△")&amp;"】"))</f>
        <v>【100.05】</v>
      </c>
      <c r="CA6" s="91">
        <f t="shared" ref="CA6:CJ6" si="7">IF(CA7="",NA(),CA7)</f>
        <v>143.68</v>
      </c>
      <c r="CB6" s="91">
        <f t="shared" si="7"/>
        <v>141.61000000000001</v>
      </c>
      <c r="CC6" s="91">
        <f t="shared" si="7"/>
        <v>153.41</v>
      </c>
      <c r="CD6" s="91">
        <f t="shared" si="7"/>
        <v>153.63999999999999</v>
      </c>
      <c r="CE6" s="91">
        <f t="shared" si="7"/>
        <v>137.33000000000001</v>
      </c>
      <c r="CF6" s="91">
        <f t="shared" si="7"/>
        <v>168.67</v>
      </c>
      <c r="CG6" s="91">
        <f t="shared" si="7"/>
        <v>174.97</v>
      </c>
      <c r="CH6" s="91">
        <f t="shared" si="7"/>
        <v>178.59</v>
      </c>
      <c r="CI6" s="91">
        <f t="shared" si="7"/>
        <v>178.92</v>
      </c>
      <c r="CJ6" s="91">
        <f t="shared" si="7"/>
        <v>181.3</v>
      </c>
      <c r="CK6" s="85" t="str">
        <f>IF(CK7="","",IF(CK7="-","【-】","【"&amp;SUBSTITUTE(TEXT(CK7,"#,##0.00"),"-","△")&amp;"】"))</f>
        <v>【166.40】</v>
      </c>
      <c r="CL6" s="91">
        <f t="shared" ref="CL6:CU6" si="8">IF(CL7="",NA(),CL7)</f>
        <v>29.3</v>
      </c>
      <c r="CM6" s="91">
        <f t="shared" si="8"/>
        <v>29.5</v>
      </c>
      <c r="CN6" s="91">
        <f t="shared" si="8"/>
        <v>30.77</v>
      </c>
      <c r="CO6" s="91">
        <f t="shared" si="8"/>
        <v>29.68</v>
      </c>
      <c r="CP6" s="91">
        <f t="shared" si="8"/>
        <v>29.54</v>
      </c>
      <c r="CQ6" s="91">
        <f t="shared" si="8"/>
        <v>54.92</v>
      </c>
      <c r="CR6" s="91">
        <f t="shared" si="8"/>
        <v>55.63</v>
      </c>
      <c r="CS6" s="91">
        <f t="shared" si="8"/>
        <v>55.03</v>
      </c>
      <c r="CT6" s="91">
        <f t="shared" si="8"/>
        <v>55.14</v>
      </c>
      <c r="CU6" s="91">
        <f t="shared" si="8"/>
        <v>55.89</v>
      </c>
      <c r="CV6" s="85" t="str">
        <f>IF(CV7="","",IF(CV7="-","【-】","【"&amp;SUBSTITUTE(TEXT(CV7,"#,##0.00"),"-","△")&amp;"】"))</f>
        <v>【60.69】</v>
      </c>
      <c r="CW6" s="91">
        <f t="shared" ref="CW6:DF6" si="9">IF(CW7="",NA(),CW7)</f>
        <v>80.709999999999994</v>
      </c>
      <c r="CX6" s="91">
        <f t="shared" si="9"/>
        <v>80.430000000000007</v>
      </c>
      <c r="CY6" s="91">
        <f t="shared" si="9"/>
        <v>74.86</v>
      </c>
      <c r="CZ6" s="91">
        <f t="shared" si="9"/>
        <v>76.37</v>
      </c>
      <c r="DA6" s="91">
        <f t="shared" si="9"/>
        <v>78.56</v>
      </c>
      <c r="DB6" s="91">
        <f t="shared" si="9"/>
        <v>82.66</v>
      </c>
      <c r="DC6" s="91">
        <f t="shared" si="9"/>
        <v>82.04</v>
      </c>
      <c r="DD6" s="91">
        <f t="shared" si="9"/>
        <v>81.900000000000006</v>
      </c>
      <c r="DE6" s="91">
        <f t="shared" si="9"/>
        <v>81.39</v>
      </c>
      <c r="DF6" s="91">
        <f t="shared" si="9"/>
        <v>81.27</v>
      </c>
      <c r="DG6" s="85" t="str">
        <f>IF(DG7="","",IF(DG7="-","【-】","【"&amp;SUBSTITUTE(TEXT(DG7,"#,##0.00"),"-","△")&amp;"】"))</f>
        <v>【89.82】</v>
      </c>
      <c r="DH6" s="91">
        <f t="shared" ref="DH6:DQ6" si="10">IF(DH7="",NA(),DH7)</f>
        <v>40.68</v>
      </c>
      <c r="DI6" s="91">
        <f t="shared" si="10"/>
        <v>41.95</v>
      </c>
      <c r="DJ6" s="91">
        <f t="shared" si="10"/>
        <v>43.42</v>
      </c>
      <c r="DK6" s="91">
        <f t="shared" si="10"/>
        <v>45.06</v>
      </c>
      <c r="DL6" s="91">
        <f t="shared" si="10"/>
        <v>45.92</v>
      </c>
      <c r="DM6" s="91">
        <f t="shared" si="10"/>
        <v>48.49</v>
      </c>
      <c r="DN6" s="91">
        <f t="shared" si="10"/>
        <v>48.05</v>
      </c>
      <c r="DO6" s="91">
        <f t="shared" si="10"/>
        <v>48.87</v>
      </c>
      <c r="DP6" s="91">
        <f t="shared" si="10"/>
        <v>49.92</v>
      </c>
      <c r="DQ6" s="91">
        <f t="shared" si="10"/>
        <v>50.63</v>
      </c>
      <c r="DR6" s="85" t="str">
        <f>IF(DR7="","",IF(DR7="-","【-】","【"&amp;SUBSTITUTE(TEXT(DR7,"#,##0.00"),"-","△")&amp;"】"))</f>
        <v>【50.19】</v>
      </c>
      <c r="DS6" s="91">
        <f t="shared" ref="DS6:EB6" si="11">IF(DS7="",NA(),DS7)</f>
        <v>6.46</v>
      </c>
      <c r="DT6" s="85">
        <f t="shared" si="11"/>
        <v>0</v>
      </c>
      <c r="DU6" s="91">
        <f t="shared" si="11"/>
        <v>72.180000000000007</v>
      </c>
      <c r="DV6" s="91">
        <f t="shared" si="11"/>
        <v>72.260000000000005</v>
      </c>
      <c r="DW6" s="91">
        <f t="shared" si="11"/>
        <v>72.05</v>
      </c>
      <c r="DX6" s="91">
        <f t="shared" si="11"/>
        <v>12.79</v>
      </c>
      <c r="DY6" s="91">
        <f t="shared" si="11"/>
        <v>13.39</v>
      </c>
      <c r="DZ6" s="91">
        <f t="shared" si="11"/>
        <v>14.85</v>
      </c>
      <c r="EA6" s="91">
        <f t="shared" si="11"/>
        <v>16.88</v>
      </c>
      <c r="EB6" s="91">
        <f t="shared" si="11"/>
        <v>18.28</v>
      </c>
      <c r="EC6" s="85" t="str">
        <f>IF(EC7="","",IF(EC7="-","【-】","【"&amp;SUBSTITUTE(TEXT(EC7,"#,##0.00"),"-","△")&amp;"】"))</f>
        <v>【20.63】</v>
      </c>
      <c r="ED6" s="91">
        <f t="shared" ref="ED6:EM6" si="12">IF(ED7="",NA(),ED7)</f>
        <v>1.18</v>
      </c>
      <c r="EE6" s="91">
        <f t="shared" si="12"/>
        <v>2.0099999999999998</v>
      </c>
      <c r="EF6" s="91">
        <f t="shared" si="12"/>
        <v>0.81</v>
      </c>
      <c r="EG6" s="91">
        <f t="shared" si="12"/>
        <v>1.07</v>
      </c>
      <c r="EH6" s="91">
        <f t="shared" si="12"/>
        <v>1.41</v>
      </c>
      <c r="EI6" s="91">
        <f t="shared" si="12"/>
        <v>0.71</v>
      </c>
      <c r="EJ6" s="91">
        <f t="shared" si="12"/>
        <v>0.54</v>
      </c>
      <c r="EK6" s="91">
        <f t="shared" si="12"/>
        <v>0.5</v>
      </c>
      <c r="EL6" s="91">
        <f t="shared" si="12"/>
        <v>0.52</v>
      </c>
      <c r="EM6" s="91">
        <f t="shared" si="12"/>
        <v>0.53</v>
      </c>
      <c r="EN6" s="85" t="str">
        <f>IF(EN7="","",IF(EN7="-","【-】","【"&amp;SUBSTITUTE(TEXT(EN7,"#,##0.00"),"-","△")&amp;"】"))</f>
        <v>【0.69】</v>
      </c>
    </row>
    <row r="7" spans="1:144" s="69" customFormat="1">
      <c r="A7" s="70"/>
      <c r="B7" s="76">
        <v>2020</v>
      </c>
      <c r="C7" s="76">
        <v>313718</v>
      </c>
      <c r="D7" s="76">
        <v>46</v>
      </c>
      <c r="E7" s="76">
        <v>1</v>
      </c>
      <c r="F7" s="76">
        <v>0</v>
      </c>
      <c r="G7" s="76">
        <v>1</v>
      </c>
      <c r="H7" s="76" t="s">
        <v>93</v>
      </c>
      <c r="I7" s="76" t="s">
        <v>94</v>
      </c>
      <c r="J7" s="76" t="s">
        <v>95</v>
      </c>
      <c r="K7" s="76" t="s">
        <v>96</v>
      </c>
      <c r="L7" s="76" t="s">
        <v>97</v>
      </c>
      <c r="M7" s="76" t="s">
        <v>15</v>
      </c>
      <c r="N7" s="86" t="s">
        <v>98</v>
      </c>
      <c r="O7" s="86">
        <v>64.11</v>
      </c>
      <c r="P7" s="86">
        <v>91.34</v>
      </c>
      <c r="Q7" s="86">
        <v>3585</v>
      </c>
      <c r="R7" s="86">
        <v>17026</v>
      </c>
      <c r="S7" s="86">
        <v>139.97</v>
      </c>
      <c r="T7" s="86">
        <v>121.64</v>
      </c>
      <c r="U7" s="86">
        <v>15425</v>
      </c>
      <c r="V7" s="86">
        <v>13.42</v>
      </c>
      <c r="W7" s="86">
        <v>1149.4000000000001</v>
      </c>
      <c r="X7" s="86">
        <v>124.3</v>
      </c>
      <c r="Y7" s="86">
        <v>125.65</v>
      </c>
      <c r="Z7" s="86">
        <v>117.91</v>
      </c>
      <c r="AA7" s="86">
        <v>117.01</v>
      </c>
      <c r="AB7" s="86">
        <v>129.22999999999999</v>
      </c>
      <c r="AC7" s="86">
        <v>111.71</v>
      </c>
      <c r="AD7" s="86">
        <v>110.05</v>
      </c>
      <c r="AE7" s="86">
        <v>108.87</v>
      </c>
      <c r="AF7" s="86">
        <v>108.61</v>
      </c>
      <c r="AG7" s="86">
        <v>108.35</v>
      </c>
      <c r="AH7" s="86">
        <v>110.27</v>
      </c>
      <c r="AI7" s="86">
        <v>0</v>
      </c>
      <c r="AJ7" s="86">
        <v>0</v>
      </c>
      <c r="AK7" s="86">
        <v>0</v>
      </c>
      <c r="AL7" s="86">
        <v>0</v>
      </c>
      <c r="AM7" s="86">
        <v>0</v>
      </c>
      <c r="AN7" s="86">
        <v>1.72</v>
      </c>
      <c r="AO7" s="86">
        <v>2.64</v>
      </c>
      <c r="AP7" s="86">
        <v>3.16</v>
      </c>
      <c r="AQ7" s="86">
        <v>3.59</v>
      </c>
      <c r="AR7" s="86">
        <v>3.98</v>
      </c>
      <c r="AS7" s="86">
        <v>1.1499999999999999</v>
      </c>
      <c r="AT7" s="86">
        <v>167.46</v>
      </c>
      <c r="AU7" s="86">
        <v>181.34</v>
      </c>
      <c r="AV7" s="86">
        <v>229.35</v>
      </c>
      <c r="AW7" s="86">
        <v>250.62</v>
      </c>
      <c r="AX7" s="86">
        <v>250.09</v>
      </c>
      <c r="AY7" s="86">
        <v>384.34</v>
      </c>
      <c r="AZ7" s="86">
        <v>359.47</v>
      </c>
      <c r="BA7" s="86">
        <v>369.69</v>
      </c>
      <c r="BB7" s="86">
        <v>379.08</v>
      </c>
      <c r="BC7" s="86">
        <v>367.55</v>
      </c>
      <c r="BD7" s="86">
        <v>260.31</v>
      </c>
      <c r="BE7" s="86">
        <v>556.35</v>
      </c>
      <c r="BF7" s="86">
        <v>526.92999999999995</v>
      </c>
      <c r="BG7" s="86">
        <v>516.4</v>
      </c>
      <c r="BH7" s="86">
        <v>501.89</v>
      </c>
      <c r="BI7" s="86">
        <v>496.04</v>
      </c>
      <c r="BJ7" s="86">
        <v>380.58</v>
      </c>
      <c r="BK7" s="86">
        <v>401.79</v>
      </c>
      <c r="BL7" s="86">
        <v>402.99</v>
      </c>
      <c r="BM7" s="86">
        <v>398.98</v>
      </c>
      <c r="BN7" s="86">
        <v>418.68</v>
      </c>
      <c r="BO7" s="86">
        <v>275.67</v>
      </c>
      <c r="BP7" s="86">
        <v>125.07</v>
      </c>
      <c r="BQ7" s="86">
        <v>126.88</v>
      </c>
      <c r="BR7" s="86">
        <v>117.33</v>
      </c>
      <c r="BS7" s="86">
        <v>117.33</v>
      </c>
      <c r="BT7" s="86">
        <v>130.85</v>
      </c>
      <c r="BU7" s="86">
        <v>102.38</v>
      </c>
      <c r="BV7" s="86">
        <v>100.12</v>
      </c>
      <c r="BW7" s="86">
        <v>98.66</v>
      </c>
      <c r="BX7" s="86">
        <v>98.64</v>
      </c>
      <c r="BY7" s="86">
        <v>94.78</v>
      </c>
      <c r="BZ7" s="86">
        <v>100.05</v>
      </c>
      <c r="CA7" s="86">
        <v>143.68</v>
      </c>
      <c r="CB7" s="86">
        <v>141.61000000000001</v>
      </c>
      <c r="CC7" s="86">
        <v>153.41</v>
      </c>
      <c r="CD7" s="86">
        <v>153.63999999999999</v>
      </c>
      <c r="CE7" s="86">
        <v>137.33000000000001</v>
      </c>
      <c r="CF7" s="86">
        <v>168.67</v>
      </c>
      <c r="CG7" s="86">
        <v>174.97</v>
      </c>
      <c r="CH7" s="86">
        <v>178.59</v>
      </c>
      <c r="CI7" s="86">
        <v>178.92</v>
      </c>
      <c r="CJ7" s="86">
        <v>181.3</v>
      </c>
      <c r="CK7" s="86">
        <v>166.4</v>
      </c>
      <c r="CL7" s="86">
        <v>29.3</v>
      </c>
      <c r="CM7" s="86">
        <v>29.5</v>
      </c>
      <c r="CN7" s="86">
        <v>30.77</v>
      </c>
      <c r="CO7" s="86">
        <v>29.68</v>
      </c>
      <c r="CP7" s="86">
        <v>29.54</v>
      </c>
      <c r="CQ7" s="86">
        <v>54.92</v>
      </c>
      <c r="CR7" s="86">
        <v>55.63</v>
      </c>
      <c r="CS7" s="86">
        <v>55.03</v>
      </c>
      <c r="CT7" s="86">
        <v>55.14</v>
      </c>
      <c r="CU7" s="86">
        <v>55.89</v>
      </c>
      <c r="CV7" s="86">
        <v>60.69</v>
      </c>
      <c r="CW7" s="86">
        <v>80.709999999999994</v>
      </c>
      <c r="CX7" s="86">
        <v>80.430000000000007</v>
      </c>
      <c r="CY7" s="86">
        <v>74.86</v>
      </c>
      <c r="CZ7" s="86">
        <v>76.37</v>
      </c>
      <c r="DA7" s="86">
        <v>78.56</v>
      </c>
      <c r="DB7" s="86">
        <v>82.66</v>
      </c>
      <c r="DC7" s="86">
        <v>82.04</v>
      </c>
      <c r="DD7" s="86">
        <v>81.900000000000006</v>
      </c>
      <c r="DE7" s="86">
        <v>81.39</v>
      </c>
      <c r="DF7" s="86">
        <v>81.27</v>
      </c>
      <c r="DG7" s="86">
        <v>89.82</v>
      </c>
      <c r="DH7" s="86">
        <v>40.68</v>
      </c>
      <c r="DI7" s="86">
        <v>41.95</v>
      </c>
      <c r="DJ7" s="86">
        <v>43.42</v>
      </c>
      <c r="DK7" s="86">
        <v>45.06</v>
      </c>
      <c r="DL7" s="86">
        <v>45.92</v>
      </c>
      <c r="DM7" s="86">
        <v>48.49</v>
      </c>
      <c r="DN7" s="86">
        <v>48.05</v>
      </c>
      <c r="DO7" s="86">
        <v>48.87</v>
      </c>
      <c r="DP7" s="86">
        <v>49.92</v>
      </c>
      <c r="DQ7" s="86">
        <v>50.63</v>
      </c>
      <c r="DR7" s="86">
        <v>50.19</v>
      </c>
      <c r="DS7" s="86">
        <v>6.46</v>
      </c>
      <c r="DT7" s="86">
        <v>0</v>
      </c>
      <c r="DU7" s="86">
        <v>72.180000000000007</v>
      </c>
      <c r="DV7" s="86">
        <v>72.260000000000005</v>
      </c>
      <c r="DW7" s="86">
        <v>72.05</v>
      </c>
      <c r="DX7" s="86">
        <v>12.79</v>
      </c>
      <c r="DY7" s="86">
        <v>13.39</v>
      </c>
      <c r="DZ7" s="86">
        <v>14.85</v>
      </c>
      <c r="EA7" s="86">
        <v>16.88</v>
      </c>
      <c r="EB7" s="86">
        <v>18.28</v>
      </c>
      <c r="EC7" s="86">
        <v>20.63</v>
      </c>
      <c r="ED7" s="86">
        <v>1.18</v>
      </c>
      <c r="EE7" s="86">
        <v>2.0099999999999998</v>
      </c>
      <c r="EF7" s="86">
        <v>0.81</v>
      </c>
      <c r="EG7" s="86">
        <v>1.07</v>
      </c>
      <c r="EH7" s="86">
        <v>1.41</v>
      </c>
      <c r="EI7" s="86">
        <v>0.71</v>
      </c>
      <c r="EJ7" s="86">
        <v>0.54</v>
      </c>
      <c r="EK7" s="86">
        <v>0.5</v>
      </c>
      <c r="EL7" s="86">
        <v>0.52</v>
      </c>
      <c r="EM7" s="86">
        <v>0.53</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難波 明菜</cp:lastModifiedBy>
  <dcterms:created xsi:type="dcterms:W3CDTF">2021-12-03T06:54:58Z</dcterms:created>
  <dcterms:modified xsi:type="dcterms:W3CDTF">2022-01-19T08:03:31Z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2022-01-19T08:03:31Z</vt:filetime>
  </property>
</Properties>
</file>