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下水係\公営企業経営比較分析表\R2経営比較分析表\【経営比較分析表】2020_313700_47_1718\"/>
    </mc:Choice>
  </mc:AlternateContent>
  <xr:revisionPtr revIDLastSave="0" documentId="13_ncr:1_{F5864EA1-A9C5-41CD-87BC-11F1AA69C472}" xr6:coauthVersionLast="36" xr6:coauthVersionMax="36" xr10:uidLastSave="{00000000-0000-0000-0000-000000000000}"/>
  <workbookProtection workbookAlgorithmName="SHA-512" workbookHashValue="m9UQkCYxLekGAOA+k+WcqwgdQr7iYAHB4U1LveTFq0c8q3s5j9nSY+tsmYdAoanOqGsrS2KKbpGhUmvyc2IVGA==" workbookSaltValue="Dwn9QyN8+JQmsTAqJDCQVw==" workbookSpinCount="100000" lockStructure="1"/>
  <bookViews>
    <workbookView xWindow="0" yWindow="0" windowWidth="16410" windowHeight="745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<sst xmlns="http://schemas.openxmlformats.org/spreadsheetml/2006/main" count="236" uniqueCount="119">
  <si>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</si>
  <si>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</si>
  <si>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</si>
  <si>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</si>
  <si>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</si>
  <si>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</si>
  <si>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</si>
  <si>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</si>
  <si>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</si>
  <si>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</si>
  <si>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</si>
  <si>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</si>
  <si>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</si>
  <si>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</si>
  <si>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</si>
  <si>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</si>
  <si>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</si>
  <si>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</si>
  <si>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</si>
  <si>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</si>
  <si>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</si>
  <si>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</si>
  <si>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</si>
  <si>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</si>
  <si>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</si>
  <si>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</si>
  <si>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</si>
  <si>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</si>
  <si>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</si>
  <si>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</si>
  <si>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</si>
  <si>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</si>
  <si>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</si>
  <si>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</si>
  <si>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</si>
  <si>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</si>
  <si>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</si>
  <si>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</si>
  <si>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</si>
  <si>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</si>
  <si>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</si>
  <si>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</si>
  <si>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</si>
  <si>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</si>
  <si>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</si>
  <si>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</si>
  <si>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</si>
  <si>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</si>
  <si>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</si>
  <si>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</si>
  <si>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</si>
  <si>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</si>
  <si>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</si>
  <si>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</si>
  <si>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</si>
  <si>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</si>
  <si>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</si>
  <si>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</si>
  <si>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</si>
  <si>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</si>
  <si>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</si>
  <si>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</si>
  <si>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</si>
  <si>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</si>
  <si>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</si>
  <si>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</si>
  <si>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</si>
  <si>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</si>
  <si>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</si>
  <si>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</si>
  <si>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</si>
  <si>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</si>
  <si>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</si>
  <si>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</si>
  <si>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</si>
  <si>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</si>
  <si>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</si>
  <si>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</si>
  <si>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</si>
  <si>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</si>
  <si>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</si>
  <si>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</si>
  <si>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</si>
  <si>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</si>
  <si>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</si>
  <si>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</si>
  <si>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</si>
  <si>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</si>
  <si>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</si>
  <si>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</si>
  <si>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</si>
  <si>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</si>
  <si>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</si>
  <si>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</si>
  <si>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</si>
  <si>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</si>
  <si>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</si>
  <si>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湯梨浜町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</si>
  <si>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</si>
  <si>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</si>
  <si>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</si>
  <si>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</si>
  <si>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</si>
  <si>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</si>
  <si>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</si>
  <si>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</si>
  <si>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</si>
  <si>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</si>
  <si>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</si>
  <si>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</si>
  <si>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</si>
  <si>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</si>
  <si>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</si>
  <si>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</si>
  <si>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</si>
  <si>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</si>
  <si>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汚水処理施設の老朽化が進んでいる現状を踏まえ、今後も継続した改修修繕が必要である。
　数年後、老朽化による管渠改修の必要が生じるものと考えられる。</t>
    <rPh sb="1" eb="3">
      <t>オスイ</t>
    </rPh>
    <rPh sb="3" eb="5">
      <t>ショリ</t>
    </rPh>
    <rPh sb="5" eb="7">
      <t>シセツ</t>
    </rPh>
    <rPh sb="8" eb="11">
      <t>ロウキュウカ</t>
    </rPh>
    <rPh sb="12" eb="13">
      <t>スス</t>
    </rPh>
    <rPh sb="17" eb="19">
      <t>ゲンジョウ</t>
    </rPh>
    <rPh sb="20" eb="21">
      <t>フ</t>
    </rPh>
    <rPh sb="24" eb="26">
      <t>コンゴ</t>
    </rPh>
    <rPh sb="27" eb="29">
      <t>ケイゾク</t>
    </rPh>
    <rPh sb="31" eb="33">
      <t>カイシュウ</t>
    </rPh>
    <rPh sb="33" eb="35">
      <t>シュウゼン</t>
    </rPh>
    <rPh sb="36" eb="38">
      <t>ヒツヨウ</t>
    </rPh>
    <rPh sb="44" eb="47">
      <t>スウネンゴ</t>
    </rPh>
    <rPh sb="48" eb="51">
      <t>ロウキュウカ</t>
    </rPh>
    <rPh sb="54" eb="56">
      <t>カンキョ</t>
    </rPh>
    <rPh sb="56" eb="58">
      <t>カイシュウ</t>
    </rPh>
    <rPh sb="59" eb="61">
      <t>ヒツヨウ</t>
    </rPh>
    <rPh sb="62" eb="63">
      <t>ショウ</t>
    </rPh>
    <rPh sb="68" eb="69">
      <t>カンガ</t>
    </rPh>
    <phoneticPr fontId="4"/>
  </si>
  <si>
    <t xml:space="preserve"> 整備がほぼ完了しており、管渠延長工事もほとんどなく、業務の主体はほとんど維持管理のみとなっている。
　収益的収支比率は減少、企業債残高対事業規模比率は減少、経費回収率は減少、汚水処理原価は増加、施設利用率、水洗化率は前年並みとなった。
　汚水処理原価は、地理的条件により処理施設が多く維持管理費が高く、全国平均と比べ高い傾向にある。</t>
    <rPh sb="1" eb="3">
      <t>セイビ</t>
    </rPh>
    <rPh sb="6" eb="8">
      <t>カンリョウ</t>
    </rPh>
    <rPh sb="13" eb="15">
      <t>カンキョ</t>
    </rPh>
    <rPh sb="15" eb="17">
      <t>エンチョウ</t>
    </rPh>
    <rPh sb="17" eb="19">
      <t>コウジ</t>
    </rPh>
    <rPh sb="27" eb="29">
      <t>ギョウム</t>
    </rPh>
    <rPh sb="30" eb="32">
      <t>シュタイ</t>
    </rPh>
    <rPh sb="37" eb="39">
      <t>イジ</t>
    </rPh>
    <rPh sb="39" eb="41">
      <t>カンリ</t>
    </rPh>
    <rPh sb="52" eb="55">
      <t>シュウエキテキ</t>
    </rPh>
    <rPh sb="55" eb="57">
      <t>シュウシ</t>
    </rPh>
    <rPh sb="57" eb="59">
      <t>ヒリツ</t>
    </rPh>
    <rPh sb="60" eb="62">
      <t>ゲンショウ</t>
    </rPh>
    <rPh sb="63" eb="65">
      <t>キギョウ</t>
    </rPh>
    <rPh sb="65" eb="66">
      <t>サイ</t>
    </rPh>
    <rPh sb="66" eb="68">
      <t>ザンダカ</t>
    </rPh>
    <rPh sb="68" eb="69">
      <t>タイ</t>
    </rPh>
    <rPh sb="69" eb="71">
      <t>ジギョウ</t>
    </rPh>
    <rPh sb="71" eb="73">
      <t>キボ</t>
    </rPh>
    <rPh sb="73" eb="75">
      <t>ヒリツ</t>
    </rPh>
    <rPh sb="76" eb="78">
      <t>ゲンショウ</t>
    </rPh>
    <rPh sb="79" eb="81">
      <t>ケイヒ</t>
    </rPh>
    <rPh sb="81" eb="83">
      <t>カイシュウ</t>
    </rPh>
    <rPh sb="83" eb="84">
      <t>リツ</t>
    </rPh>
    <rPh sb="85" eb="87">
      <t>ゲンショウ</t>
    </rPh>
    <rPh sb="88" eb="90">
      <t>オスイ</t>
    </rPh>
    <rPh sb="90" eb="92">
      <t>ショリ</t>
    </rPh>
    <rPh sb="92" eb="94">
      <t>ゲンカ</t>
    </rPh>
    <rPh sb="95" eb="97">
      <t>ゾウカ</t>
    </rPh>
    <rPh sb="98" eb="100">
      <t>シセツ</t>
    </rPh>
    <rPh sb="100" eb="103">
      <t>リヨウリツ</t>
    </rPh>
    <rPh sb="104" eb="107">
      <t>スイセンカ</t>
    </rPh>
    <rPh sb="107" eb="108">
      <t>リツ</t>
    </rPh>
    <rPh sb="109" eb="111">
      <t>ゼンネン</t>
    </rPh>
    <rPh sb="111" eb="112">
      <t>ナ</t>
    </rPh>
    <rPh sb="120" eb="122">
      <t>オスイ</t>
    </rPh>
    <rPh sb="122" eb="124">
      <t>ショリ</t>
    </rPh>
    <rPh sb="124" eb="126">
      <t>ゲンカ</t>
    </rPh>
    <rPh sb="128" eb="131">
      <t>チリテキ</t>
    </rPh>
    <rPh sb="131" eb="133">
      <t>ジョウケン</t>
    </rPh>
    <rPh sb="136" eb="138">
      <t>ショリ</t>
    </rPh>
    <rPh sb="138" eb="140">
      <t>シセツ</t>
    </rPh>
    <rPh sb="141" eb="142">
      <t>オオ</t>
    </rPh>
    <rPh sb="143" eb="145">
      <t>イジ</t>
    </rPh>
    <rPh sb="145" eb="148">
      <t>カンリヒ</t>
    </rPh>
    <rPh sb="149" eb="150">
      <t>タカ</t>
    </rPh>
    <rPh sb="152" eb="154">
      <t>ゼンコク</t>
    </rPh>
    <rPh sb="154" eb="156">
      <t>ヘイキン</t>
    </rPh>
    <rPh sb="157" eb="158">
      <t>クラ</t>
    </rPh>
    <rPh sb="159" eb="160">
      <t>タカ</t>
    </rPh>
    <rPh sb="161" eb="163">
      <t>ケイコウ</t>
    </rPh>
    <phoneticPr fontId="4"/>
  </si>
  <si>
    <t>　令和３年４月に料金改定を行うため、「収益的収支比率」「経費回収率」の改善が見込まれる。
　「汚水処理原価」が全国平均より高く、汚水経営健全化及び効率化を図り改善に努める。維持管理費削減のため、近傍の公共下水道・特定環境保全公共下水道との統合や広域化を検討していく。</t>
    <rPh sb="1" eb="3">
      <t>レイワ</t>
    </rPh>
    <rPh sb="4" eb="5">
      <t>ネン</t>
    </rPh>
    <rPh sb="6" eb="7">
      <t>ガツ</t>
    </rPh>
    <rPh sb="8" eb="10">
      <t>リョウキン</t>
    </rPh>
    <rPh sb="10" eb="12">
      <t>カイテイ</t>
    </rPh>
    <rPh sb="13" eb="14">
      <t>オコナ</t>
    </rPh>
    <rPh sb="19" eb="22">
      <t>シュウエキテキ</t>
    </rPh>
    <rPh sb="22" eb="24">
      <t>シュウシ</t>
    </rPh>
    <rPh sb="24" eb="26">
      <t>ヒリツ</t>
    </rPh>
    <rPh sb="28" eb="30">
      <t>ケイヒ</t>
    </rPh>
    <rPh sb="30" eb="32">
      <t>カイシュウ</t>
    </rPh>
    <rPh sb="32" eb="33">
      <t>リツ</t>
    </rPh>
    <rPh sb="35" eb="37">
      <t>カイゼン</t>
    </rPh>
    <rPh sb="38" eb="40">
      <t>ミコ</t>
    </rPh>
    <rPh sb="47" eb="49">
      <t>オスイ</t>
    </rPh>
    <rPh sb="49" eb="51">
      <t>ショリ</t>
    </rPh>
    <rPh sb="51" eb="53">
      <t>ゲンカ</t>
    </rPh>
    <rPh sb="55" eb="57">
      <t>ゼンコク</t>
    </rPh>
    <rPh sb="57" eb="59">
      <t>ヘイキン</t>
    </rPh>
    <rPh sb="61" eb="62">
      <t>タカ</t>
    </rPh>
    <rPh sb="64" eb="66">
      <t>オスイ</t>
    </rPh>
    <rPh sb="66" eb="68">
      <t>ケイエイ</t>
    </rPh>
    <rPh sb="68" eb="71">
      <t>ケンゼンカ</t>
    </rPh>
    <rPh sb="71" eb="72">
      <t>オヨ</t>
    </rPh>
    <rPh sb="73" eb="76">
      <t>コウリツカ</t>
    </rPh>
    <rPh sb="77" eb="78">
      <t>ハカ</t>
    </rPh>
    <rPh sb="79" eb="81">
      <t>カイゼン</t>
    </rPh>
    <rPh sb="82" eb="83">
      <t>ツト</t>
    </rPh>
    <rPh sb="86" eb="91">
      <t>イジカンリヒ</t>
    </rPh>
    <rPh sb="91" eb="93">
      <t>サクゲン</t>
    </rPh>
    <rPh sb="97" eb="99">
      <t>キンボウ</t>
    </rPh>
    <rPh sb="119" eb="121">
      <t>トウゴウ</t>
    </rPh>
    <rPh sb="122" eb="125">
      <t>コウイキカ</t>
    </rPh>
    <rPh sb="126" eb="128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</si>
</sst>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9-424C-BFCE-7FF2E2725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0.44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9-424C-BFCE-7FF2E2725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47.73</c:v>
                </c:pt>
                <c:pt idx="1">
                  <c:v>47.73</c:v>
                </c:pt>
                <c:pt idx="2">
                  <c:v>47.73</c:v>
                </c:pt>
                <c:pt idx="3">
                  <c:v>47.73</c:v>
                </c:pt>
                <c:pt idx="4">
                  <c:v>47.73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1-474C-8959-385E92DA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</c:v>
                </c:pt>
                <c:pt idx="1">
                  <c:v>56.01</c:v>
                </c:pt>
                <c:pt idx="2">
                  <c:v>56.72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1-474C-8959-385E92DA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96.87</c:v>
                </c:pt>
                <c:pt idx="1">
                  <c:v>96.92</c:v>
                </c:pt>
                <c:pt idx="2">
                  <c:v>96.76</c:v>
                </c:pt>
                <c:pt idx="3">
                  <c:v>98.03</c:v>
                </c:pt>
                <c:pt idx="4">
                  <c:v>98.04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B-4D28-BE81-EE7D38763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89.51</c:v>
                </c:pt>
                <c:pt idx="1">
                  <c:v>89.77</c:v>
                </c:pt>
                <c:pt idx="2">
                  <c:v>90.04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B-4D28-BE81-EE7D38763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69.349999999999994</c:v>
                </c:pt>
                <c:pt idx="1">
                  <c:v>75.069999999999993</c:v>
                </c:pt>
                <c:pt idx="2">
                  <c:v>73.95</c:v>
                </c:pt>
                <c:pt idx="3">
                  <c:v>73.290000000000006</c:v>
                </c:pt>
                <c:pt idx="4">
                  <c:v>58.3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0-4AA3-A061-62BF1A197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0-4AA3-A061-62BF1A197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C-44A5-A52C-06750D78B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C-44A5-A52C-06750D78B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6-4436-B199-3166091AE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6-4436-B199-3166091AE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5-47D3-8515-486B5F642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5-47D3-8515-486B5F642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5-4335-8BE9-61B5EE7C9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5-4335-8BE9-61B5EE7C9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2020.24</c:v>
                </c:pt>
                <c:pt idx="1">
                  <c:v>2847.43</c:v>
                </c:pt>
                <c:pt idx="2">
                  <c:v>2608.2199999999998</c:v>
                </c:pt>
                <c:pt idx="3">
                  <c:v>2492.1999999999998</c:v>
                </c:pt>
                <c:pt idx="4">
                  <c:v>2260.46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7-43D4-9E9B-A2E5F5695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685.34</c:v>
                </c:pt>
                <c:pt idx="1">
                  <c:v>684.74</c:v>
                </c:pt>
                <c:pt idx="2">
                  <c:v>654.91999999999996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7-43D4-9E9B-A2E5F5695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53.35</c:v>
                </c:pt>
                <c:pt idx="1">
                  <c:v>72.02</c:v>
                </c:pt>
                <c:pt idx="2">
                  <c:v>69.349999999999994</c:v>
                </c:pt>
                <c:pt idx="3">
                  <c:v>71.61</c:v>
                </c:pt>
                <c:pt idx="4">
                  <c:v>34.409999999999997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B-485E-8071-C2BF20E87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59.83</c:v>
                </c:pt>
                <c:pt idx="1">
                  <c:v>65.33</c:v>
                </c:pt>
                <c:pt idx="2">
                  <c:v>65.39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B-485E-8071-C2BF20E87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328.26</c:v>
                </c:pt>
                <c:pt idx="1">
                  <c:v>243.22</c:v>
                </c:pt>
                <c:pt idx="2">
                  <c:v>254.89</c:v>
                </c:pt>
                <c:pt idx="3">
                  <c:v>249.19</c:v>
                </c:pt>
                <c:pt idx="4">
                  <c:v>516.74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F-42EA-BC31-76A45F4B4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246.66</c:v>
                </c:pt>
                <c:pt idx="1">
                  <c:v>227.43</c:v>
                </c:pt>
                <c:pt idx="2">
                  <c:v>230.88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F-42EA-BC31-76A45F4B4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46" zoomScale="70" zoomScaleNormal="7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鳥取県　湯梨浜町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16741</v>
      </c>
      <c r="AM8" s="51"/>
      <c r="AN8" s="51"/>
      <c r="AO8" s="51"/>
      <c r="AP8" s="51"/>
      <c r="AQ8" s="51"/>
      <c r="AR8" s="51"/>
      <c r="AS8" s="51"/>
      <c r="AT8" s="46">
        <f>データ!T6</f>
        <v>77.94</v>
      </c>
      <c r="AU8" s="46"/>
      <c r="AV8" s="46"/>
      <c r="AW8" s="46"/>
      <c r="AX8" s="46"/>
      <c r="AY8" s="46"/>
      <c r="AZ8" s="46"/>
      <c r="BA8" s="46"/>
      <c r="BB8" s="46">
        <f>データ!U6</f>
        <v>214.79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12.52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3345</v>
      </c>
      <c r="AE10" s="51"/>
      <c r="AF10" s="51"/>
      <c r="AG10" s="51"/>
      <c r="AH10" s="51"/>
      <c r="AI10" s="51"/>
      <c r="AJ10" s="51"/>
      <c r="AK10" s="2"/>
      <c r="AL10" s="51">
        <f>データ!V6</f>
        <v>2091</v>
      </c>
      <c r="AM10" s="51"/>
      <c r="AN10" s="51"/>
      <c r="AO10" s="51"/>
      <c r="AP10" s="51"/>
      <c r="AQ10" s="51"/>
      <c r="AR10" s="51"/>
      <c r="AS10" s="51"/>
      <c r="AT10" s="46">
        <f>データ!W6</f>
        <v>0.75</v>
      </c>
      <c r="AU10" s="46"/>
      <c r="AV10" s="46"/>
      <c r="AW10" s="46"/>
      <c r="AX10" s="46"/>
      <c r="AY10" s="46"/>
      <c r="AZ10" s="46"/>
      <c r="BA10" s="46"/>
      <c r="BB10" s="46">
        <f>データ!X6</f>
        <v>2788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3" t="s">
        <v>22</v>
      </c>
      <c r="BM10" s="6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24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57" t="s">
        <v>26</v>
      </c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9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60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2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8" t="s">
        <v>117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8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8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8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8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8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8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8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8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8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8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8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8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8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8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8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8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8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8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8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8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8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8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8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8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8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8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8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8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8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8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8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8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8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8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80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8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80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8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8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8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8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8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8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8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8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8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8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8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8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8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8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8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8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8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8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7" t="s">
        <v>27</v>
      </c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9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0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2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8" t="s">
        <v>116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8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8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8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8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8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8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8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8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8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8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8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8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8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8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8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8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80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8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80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8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80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8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8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8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80"/>
    </row>
    <row r="60" spans="1:78" ht="13.5" customHeight="1" x14ac:dyDescent="0.15">
      <c r="A60" s="2"/>
      <c r="B60" s="54" t="s">
        <v>28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78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80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78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8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8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8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7" t="s">
        <v>29</v>
      </c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9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0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2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8" t="s">
        <v>118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8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8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8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8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8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8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8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8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8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8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8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8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8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8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8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8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8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8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8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8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8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8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8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8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8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8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8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8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8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8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8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1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43</v>
      </c>
      <c r="O86" s="26" t="str">
        <f>データ!EO6</f>
        <v>【0.16】</v>
      </c>
    </row>
  </sheetData>
  <sheetProtection algorithmName="SHA-512" hashValue="MuRrLMmo4kycu6VeXRAL1O+S7LuCdUs0G1KEE7njh87NyezOdaBZUqtr7InQGAASjeDghECiKdvhmZ0ar5c9yg==" saltValue="AsDveh6H4ChpwgCtMwD+a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1" t="s">
        <v>53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7" t="s">
        <v>54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 t="s">
        <v>55</v>
      </c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0" t="s">
        <v>57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 t="s">
        <v>58</v>
      </c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 t="s">
        <v>59</v>
      </c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 t="s">
        <v>60</v>
      </c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 t="s">
        <v>61</v>
      </c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 t="s">
        <v>62</v>
      </c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 t="s">
        <v>63</v>
      </c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 t="s">
        <v>64</v>
      </c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 t="s">
        <v>65</v>
      </c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 t="s">
        <v>66</v>
      </c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 t="s">
        <v>67</v>
      </c>
      <c r="EF4" s="70"/>
      <c r="EG4" s="70"/>
      <c r="EH4" s="70"/>
      <c r="EI4" s="70"/>
      <c r="EJ4" s="70"/>
      <c r="EK4" s="70"/>
      <c r="EL4" s="70"/>
      <c r="EM4" s="70"/>
      <c r="EN4" s="70"/>
      <c r="EO4" s="70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313700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鳥取県　湯梨浜町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12.52</v>
      </c>
      <c r="Q6" s="34">
        <f t="shared" si="3"/>
        <v>100</v>
      </c>
      <c r="R6" s="34">
        <f t="shared" si="3"/>
        <v>3345</v>
      </c>
      <c r="S6" s="34">
        <f t="shared" si="3"/>
        <v>16741</v>
      </c>
      <c r="T6" s="34">
        <f t="shared" si="3"/>
        <v>77.94</v>
      </c>
      <c r="U6" s="34">
        <f t="shared" si="3"/>
        <v>214.79</v>
      </c>
      <c r="V6" s="34">
        <f t="shared" si="3"/>
        <v>2091</v>
      </c>
      <c r="W6" s="34">
        <f t="shared" si="3"/>
        <v>0.75</v>
      </c>
      <c r="X6" s="34">
        <f t="shared" si="3"/>
        <v>2788</v>
      </c>
      <c r="Y6" s="35">
        <f>IF(Y7="",NA(),Y7)</f>
        <v>69.349999999999994</v>
      </c>
      <c r="Z6" s="35">
        <f t="shared" ref="Z6:AH6" si="4">IF(Z7="",NA(),Z7)</f>
        <v>75.069999999999993</v>
      </c>
      <c r="AA6" s="35">
        <f t="shared" si="4"/>
        <v>73.95</v>
      </c>
      <c r="AB6" s="35">
        <f t="shared" si="4"/>
        <v>73.290000000000006</v>
      </c>
      <c r="AC6" s="35">
        <f t="shared" si="4"/>
        <v>58.3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2020.24</v>
      </c>
      <c r="BG6" s="35">
        <f t="shared" ref="BG6:BO6" si="7">IF(BG7="",NA(),BG7)</f>
        <v>2847.43</v>
      </c>
      <c r="BH6" s="35">
        <f t="shared" si="7"/>
        <v>2608.2199999999998</v>
      </c>
      <c r="BI6" s="35">
        <f t="shared" si="7"/>
        <v>2492.1999999999998</v>
      </c>
      <c r="BJ6" s="35">
        <f t="shared" si="7"/>
        <v>2260.46</v>
      </c>
      <c r="BK6" s="35">
        <f t="shared" si="7"/>
        <v>685.34</v>
      </c>
      <c r="BL6" s="35">
        <f t="shared" si="7"/>
        <v>684.74</v>
      </c>
      <c r="BM6" s="35">
        <f t="shared" si="7"/>
        <v>654.91999999999996</v>
      </c>
      <c r="BN6" s="35">
        <f t="shared" si="7"/>
        <v>654.71</v>
      </c>
      <c r="BO6" s="35">
        <f t="shared" si="7"/>
        <v>783.8</v>
      </c>
      <c r="BP6" s="34" t="str">
        <f>IF(BP7="","",IF(BP7="-","【-】","【"&amp;SUBSTITUTE(TEXT(BP7,"#,##0.00"),"-","△")&amp;"】"))</f>
        <v>【832.52】</v>
      </c>
      <c r="BQ6" s="35">
        <f>IF(BQ7="",NA(),BQ7)</f>
        <v>53.35</v>
      </c>
      <c r="BR6" s="35">
        <f t="shared" ref="BR6:BZ6" si="8">IF(BR7="",NA(),BR7)</f>
        <v>72.02</v>
      </c>
      <c r="BS6" s="35">
        <f t="shared" si="8"/>
        <v>69.349999999999994</v>
      </c>
      <c r="BT6" s="35">
        <f t="shared" si="8"/>
        <v>71.61</v>
      </c>
      <c r="BU6" s="35">
        <f t="shared" si="8"/>
        <v>34.409999999999997</v>
      </c>
      <c r="BV6" s="35">
        <f t="shared" si="8"/>
        <v>59.83</v>
      </c>
      <c r="BW6" s="35">
        <f t="shared" si="8"/>
        <v>65.33</v>
      </c>
      <c r="BX6" s="35">
        <f t="shared" si="8"/>
        <v>65.39</v>
      </c>
      <c r="BY6" s="35">
        <f t="shared" si="8"/>
        <v>65.37</v>
      </c>
      <c r="BZ6" s="35">
        <f t="shared" si="8"/>
        <v>68.11</v>
      </c>
      <c r="CA6" s="34" t="str">
        <f>IF(CA7="","",IF(CA7="-","【-】","【"&amp;SUBSTITUTE(TEXT(CA7,"#,##0.00"),"-","△")&amp;"】"))</f>
        <v>【60.94】</v>
      </c>
      <c r="CB6" s="35">
        <f>IF(CB7="",NA(),CB7)</f>
        <v>328.26</v>
      </c>
      <c r="CC6" s="35">
        <f t="shared" ref="CC6:CK6" si="9">IF(CC7="",NA(),CC7)</f>
        <v>243.22</v>
      </c>
      <c r="CD6" s="35">
        <f t="shared" si="9"/>
        <v>254.89</v>
      </c>
      <c r="CE6" s="35">
        <f t="shared" si="9"/>
        <v>249.19</v>
      </c>
      <c r="CF6" s="35">
        <f t="shared" si="9"/>
        <v>516.74</v>
      </c>
      <c r="CG6" s="35">
        <f t="shared" si="9"/>
        <v>246.66</v>
      </c>
      <c r="CH6" s="35">
        <f t="shared" si="9"/>
        <v>227.43</v>
      </c>
      <c r="CI6" s="35">
        <f t="shared" si="9"/>
        <v>230.88</v>
      </c>
      <c r="CJ6" s="35">
        <f t="shared" si="9"/>
        <v>228.99</v>
      </c>
      <c r="CK6" s="35">
        <f t="shared" si="9"/>
        <v>222.41</v>
      </c>
      <c r="CL6" s="34" t="str">
        <f>IF(CL7="","",IF(CL7="-","【-】","【"&amp;SUBSTITUTE(TEXT(CL7,"#,##0.00"),"-","△")&amp;"】"))</f>
        <v>【253.04】</v>
      </c>
      <c r="CM6" s="35">
        <f>IF(CM7="",NA(),CM7)</f>
        <v>47.73</v>
      </c>
      <c r="CN6" s="35">
        <f t="shared" ref="CN6:CV6" si="10">IF(CN7="",NA(),CN7)</f>
        <v>47.73</v>
      </c>
      <c r="CO6" s="35">
        <f t="shared" si="10"/>
        <v>47.73</v>
      </c>
      <c r="CP6" s="35">
        <f t="shared" si="10"/>
        <v>47.73</v>
      </c>
      <c r="CQ6" s="35">
        <f t="shared" si="10"/>
        <v>47.73</v>
      </c>
      <c r="CR6" s="35">
        <f t="shared" si="10"/>
        <v>56</v>
      </c>
      <c r="CS6" s="35">
        <f t="shared" si="10"/>
        <v>56.01</v>
      </c>
      <c r="CT6" s="35">
        <f t="shared" si="10"/>
        <v>56.72</v>
      </c>
      <c r="CU6" s="35">
        <f t="shared" si="10"/>
        <v>54.06</v>
      </c>
      <c r="CV6" s="35">
        <f t="shared" si="10"/>
        <v>55.26</v>
      </c>
      <c r="CW6" s="34" t="str">
        <f>IF(CW7="","",IF(CW7="-","【-】","【"&amp;SUBSTITUTE(TEXT(CW7,"#,##0.00"),"-","△")&amp;"】"))</f>
        <v>【54.84】</v>
      </c>
      <c r="CX6" s="35">
        <f>IF(CX7="",NA(),CX7)</f>
        <v>96.87</v>
      </c>
      <c r="CY6" s="35">
        <f t="shared" ref="CY6:DG6" si="11">IF(CY7="",NA(),CY7)</f>
        <v>96.92</v>
      </c>
      <c r="CZ6" s="35">
        <f t="shared" si="11"/>
        <v>96.76</v>
      </c>
      <c r="DA6" s="35">
        <f t="shared" si="11"/>
        <v>98.03</v>
      </c>
      <c r="DB6" s="35">
        <f t="shared" si="11"/>
        <v>98.04</v>
      </c>
      <c r="DC6" s="35">
        <f t="shared" si="11"/>
        <v>89.51</v>
      </c>
      <c r="DD6" s="35">
        <f t="shared" si="11"/>
        <v>89.77</v>
      </c>
      <c r="DE6" s="35">
        <f t="shared" si="11"/>
        <v>90.04</v>
      </c>
      <c r="DF6" s="35">
        <f t="shared" si="11"/>
        <v>90.11</v>
      </c>
      <c r="DG6" s="35">
        <f t="shared" si="11"/>
        <v>90.52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0.44</v>
      </c>
      <c r="EL6" s="35">
        <f t="shared" si="14"/>
        <v>0.04</v>
      </c>
      <c r="EM6" s="35">
        <f t="shared" si="14"/>
        <v>0.02</v>
      </c>
      <c r="EN6" s="35">
        <f t="shared" si="14"/>
        <v>0.02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313700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12.52</v>
      </c>
      <c r="Q7" s="38">
        <v>100</v>
      </c>
      <c r="R7" s="38">
        <v>3345</v>
      </c>
      <c r="S7" s="38">
        <v>16741</v>
      </c>
      <c r="T7" s="38">
        <v>77.94</v>
      </c>
      <c r="U7" s="38">
        <v>214.79</v>
      </c>
      <c r="V7" s="38">
        <v>2091</v>
      </c>
      <c r="W7" s="38">
        <v>0.75</v>
      </c>
      <c r="X7" s="38">
        <v>2788</v>
      </c>
      <c r="Y7" s="38">
        <v>69.349999999999994</v>
      </c>
      <c r="Z7" s="38">
        <v>75.069999999999993</v>
      </c>
      <c r="AA7" s="38">
        <v>73.95</v>
      </c>
      <c r="AB7" s="38">
        <v>73.290000000000006</v>
      </c>
      <c r="AC7" s="38">
        <v>58.3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2020.24</v>
      </c>
      <c r="BG7" s="38">
        <v>2847.43</v>
      </c>
      <c r="BH7" s="38">
        <v>2608.2199999999998</v>
      </c>
      <c r="BI7" s="38">
        <v>2492.1999999999998</v>
      </c>
      <c r="BJ7" s="38">
        <v>2260.46</v>
      </c>
      <c r="BK7" s="38">
        <v>685.34</v>
      </c>
      <c r="BL7" s="38">
        <v>684.74</v>
      </c>
      <c r="BM7" s="38">
        <v>654.91999999999996</v>
      </c>
      <c r="BN7" s="38">
        <v>654.71</v>
      </c>
      <c r="BO7" s="38">
        <v>783.8</v>
      </c>
      <c r="BP7" s="38">
        <v>832.52</v>
      </c>
      <c r="BQ7" s="38">
        <v>53.35</v>
      </c>
      <c r="BR7" s="38">
        <v>72.02</v>
      </c>
      <c r="BS7" s="38">
        <v>69.349999999999994</v>
      </c>
      <c r="BT7" s="38">
        <v>71.61</v>
      </c>
      <c r="BU7" s="38">
        <v>34.409999999999997</v>
      </c>
      <c r="BV7" s="38">
        <v>59.83</v>
      </c>
      <c r="BW7" s="38">
        <v>65.33</v>
      </c>
      <c r="BX7" s="38">
        <v>65.39</v>
      </c>
      <c r="BY7" s="38">
        <v>65.37</v>
      </c>
      <c r="BZ7" s="38">
        <v>68.11</v>
      </c>
      <c r="CA7" s="38">
        <v>60.94</v>
      </c>
      <c r="CB7" s="38">
        <v>328.26</v>
      </c>
      <c r="CC7" s="38">
        <v>243.22</v>
      </c>
      <c r="CD7" s="38">
        <v>254.89</v>
      </c>
      <c r="CE7" s="38">
        <v>249.19</v>
      </c>
      <c r="CF7" s="38">
        <v>516.74</v>
      </c>
      <c r="CG7" s="38">
        <v>246.66</v>
      </c>
      <c r="CH7" s="38">
        <v>227.43</v>
      </c>
      <c r="CI7" s="38">
        <v>230.88</v>
      </c>
      <c r="CJ7" s="38">
        <v>228.99</v>
      </c>
      <c r="CK7" s="38">
        <v>222.41</v>
      </c>
      <c r="CL7" s="38">
        <v>253.04</v>
      </c>
      <c r="CM7" s="38">
        <v>47.73</v>
      </c>
      <c r="CN7" s="38">
        <v>47.73</v>
      </c>
      <c r="CO7" s="38">
        <v>47.73</v>
      </c>
      <c r="CP7" s="38">
        <v>47.73</v>
      </c>
      <c r="CQ7" s="38">
        <v>47.73</v>
      </c>
      <c r="CR7" s="38">
        <v>56</v>
      </c>
      <c r="CS7" s="38">
        <v>56.01</v>
      </c>
      <c r="CT7" s="38">
        <v>56.72</v>
      </c>
      <c r="CU7" s="38">
        <v>54.06</v>
      </c>
      <c r="CV7" s="38">
        <v>55.26</v>
      </c>
      <c r="CW7" s="38">
        <v>54.84</v>
      </c>
      <c r="CX7" s="38">
        <v>96.87</v>
      </c>
      <c r="CY7" s="38">
        <v>96.92</v>
      </c>
      <c r="CZ7" s="38">
        <v>96.76</v>
      </c>
      <c r="DA7" s="38">
        <v>98.03</v>
      </c>
      <c r="DB7" s="38">
        <v>98.04</v>
      </c>
      <c r="DC7" s="38">
        <v>89.51</v>
      </c>
      <c r="DD7" s="38">
        <v>89.77</v>
      </c>
      <c r="DE7" s="38">
        <v>90.04</v>
      </c>
      <c r="DF7" s="38">
        <v>90.11</v>
      </c>
      <c r="DG7" s="38">
        <v>90.52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0.44</v>
      </c>
      <c r="EL7" s="38">
        <v>0.04</v>
      </c>
      <c r="EM7" s="38">
        <v>0.02</v>
      </c>
      <c r="EN7" s="38">
        <v>0.02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米原 耕一郎</cp:lastModifiedBy>
  <cp:lastPrinted>2022-01-16T07:15:21Z</cp:lastPrinted>
  <dcterms:created xsi:type="dcterms:W3CDTF">2021-12-03T08:00:39Z</dcterms:created>
  <dcterms:modified xsi:type="dcterms:W3CDTF">2022-01-16T07:16:04Z</dcterms:modified>
  <cp:category/>
</cp:coreProperties>
</file>