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Z:\下水係\公営企業経営比較分析表\R2経営比較分析表\【経営比較分析表】2020_313700_47_1718\"/>
    </mc:Choice>
  </mc:AlternateContent>
  <xr:revisionPtr revIDLastSave="0" documentId="13_ncr:1_{199D5FE9-CDA7-4765-B989-31DB71D2E57E}" xr6:coauthVersionLast="36" xr6:coauthVersionMax="36" xr10:uidLastSave="{00000000-0000-0000-0000-000000000000}"/>
  <workbookProtection workbookAlgorithmName="SHA-512" workbookHashValue="6r4WwNTBLOnTdkJFPE5ZrSKqVyJGTVSs27OltS4/cR2TPNgR+SPtzD4WzB4L9PbPQ45/iIv/1wp/v2VnIookiw==" workbookSaltValue="XJS7eYJoEj/Rp3UKjKaIpw==" workbookSpinCount="100000" lockStructure="1"/>
  <bookViews>
    <workbookView xWindow="0" yWindow="0" windowWidth="20490" windowHeight="745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L10" i="4"/>
  <c r="AD10" i="4"/>
  <c r="P10" i="4"/>
  <c r="I10" i="4"/>
  <c r="B10" i="4"/>
  <c r="AT8"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<sst xmlns="http://schemas.openxmlformats.org/spreadsheetml/2006/main" count="236" uniqueCount="119">
  <si>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</si>
  <si>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</si>
  <si>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</si>
  <si>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</si>
  <si>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</si>
  <si>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</si>
  <si>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</si>
  <si>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</si>
  <si>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</si>
  <si>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</si>
  <si>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</si>
  <si>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</si>
  <si>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</si>
  <si>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</si>
  <si>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</si>
  <si>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</si>
  <si>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</si>
  <si>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</si>
  <si>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</si>
  <si>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</si>
  <si>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</si>
  <si>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</si>
  <si>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</si>
  <si>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</si>
  <si>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</si>
  <si>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</si>
  <si>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</si>
  <si>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</si>
  <si>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</si>
  <si>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</si>
  <si>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</si>
  <si>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</si>
  <si>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</si>
  <si>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</si>
  <si>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</si>
  <si>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</si>
  <si>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</si>
  <si>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</si>
  <si>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</si>
  <si>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</si>
  <si>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</si>
  <si>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</si>
  <si>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</si>
  <si>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</si>
  <si>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</si>
  <si>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</si>
  <si>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</si>
  <si>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</si>
  <si>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</si>
  <si>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</si>
  <si>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</si>
  <si>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</si>
  <si>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</si>
  <si>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</si>
  <si>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</si>
  <si>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</si>
  <si>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</si>
  <si>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</si>
  <si>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</si>
  <si>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</si>
  <si>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</si>
  <si>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</si>
  <si>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</si>
  <si>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</si>
  <si>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</si>
  <si>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</si>
  <si>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</si>
  <si>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</si>
  <si>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</si>
  <si>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</si>
  <si>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</si>
  <si>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</si>
  <si>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</si>
  <si>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</si>
  <si>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</si>
  <si>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</si>
  <si>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</si>
  <si>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</si>
  <si>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</si>
  <si>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</si>
  <si>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</si>
  <si>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</si>
  <si>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</si>
  <si>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</si>
  <si>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</si>
  <si>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</si>
  <si>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</si>
  <si>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</si>
  <si>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</si>
  <si>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</si>
  <si>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</si>
  <si>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</si>
  <si>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</si>
  <si>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</si>
  <si>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</si>
  <si>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</si>
  <si>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</si>
  <si>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</si>
  <si>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湯梨浜町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</si>
  <si>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</si>
  <si>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</si>
  <si>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</si>
  <si>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</si>
  <si>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</si>
  <si>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</si>
  <si>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</si>
  <si>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</si>
  <si>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</si>
  <si>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</si>
  <si>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</si>
  <si>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</si>
  <si>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</si>
  <si>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</si>
  <si>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</si>
  <si>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</si>
  <si>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</si>
  <si>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水処理施設の老朽化が進んでいる現状を踏まえ、長寿命化計画により年次的に改善を進めた。
　管渠については、比較的新しいので、当面老朽化の対応をする必要はない。</t>
    <rPh sb="1" eb="2">
      <t>ミズ</t>
    </rPh>
    <rPh sb="2" eb="4">
      <t>ショリ</t>
    </rPh>
    <rPh sb="4" eb="6">
      <t>シセツ</t>
    </rPh>
    <rPh sb="7" eb="10">
      <t>ロウキュウカ</t>
    </rPh>
    <rPh sb="11" eb="12">
      <t>スス</t>
    </rPh>
    <rPh sb="16" eb="18">
      <t>ゲンジョウ</t>
    </rPh>
    <rPh sb="19" eb="20">
      <t>フ</t>
    </rPh>
    <rPh sb="23" eb="24">
      <t>チョウ</t>
    </rPh>
    <rPh sb="24" eb="27">
      <t>ジュミョウカ</t>
    </rPh>
    <rPh sb="27" eb="29">
      <t>ケイカク</t>
    </rPh>
    <rPh sb="32" eb="34">
      <t>ネンジ</t>
    </rPh>
    <rPh sb="34" eb="35">
      <t>テキ</t>
    </rPh>
    <rPh sb="36" eb="38">
      <t>カイゼン</t>
    </rPh>
    <rPh sb="39" eb="40">
      <t>スス</t>
    </rPh>
    <rPh sb="45" eb="47">
      <t>カンキョ</t>
    </rPh>
    <rPh sb="53" eb="56">
      <t>ヒカクテキ</t>
    </rPh>
    <rPh sb="56" eb="57">
      <t>アタラ</t>
    </rPh>
    <rPh sb="62" eb="64">
      <t>トウメン</t>
    </rPh>
    <rPh sb="64" eb="67">
      <t>ロウキュウカ</t>
    </rPh>
    <rPh sb="68" eb="70">
      <t>タイオウ</t>
    </rPh>
    <rPh sb="73" eb="75">
      <t>ヒツヨウ</t>
    </rPh>
    <phoneticPr fontId="4"/>
  </si>
  <si>
    <t xml:space="preserve"> 整備がほぼ完成しており、管渠延長工事もほとんどなく、業務の主体はほとんど維持管理のみとなっている。
　収益的収支比率は微減 、企業債残高対事業規模比率は減少、経費回収率は微減、汚水処理原価は微増、施設利用率、水洗化率ともに前年並み。
　汚水処理原価は、地理的条件により維持管理費が全国平均と比べ高い値で推移している。</t>
    <rPh sb="1" eb="3">
      <t>セイビ</t>
    </rPh>
    <rPh sb="6" eb="8">
      <t>カンセイ</t>
    </rPh>
    <rPh sb="13" eb="15">
      <t>カンキョ</t>
    </rPh>
    <rPh sb="15" eb="17">
      <t>エンチョウ</t>
    </rPh>
    <rPh sb="17" eb="19">
      <t>コウジ</t>
    </rPh>
    <rPh sb="27" eb="29">
      <t>ギョウム</t>
    </rPh>
    <rPh sb="30" eb="32">
      <t>シュタイ</t>
    </rPh>
    <rPh sb="37" eb="39">
      <t>イジ</t>
    </rPh>
    <rPh sb="60" eb="62">
      <t>ビゲン</t>
    </rPh>
    <rPh sb="70" eb="72">
      <t>ジギョウ</t>
    </rPh>
    <rPh sb="86" eb="88">
      <t>ビゲン</t>
    </rPh>
    <rPh sb="96" eb="98">
      <t>ビゾウ</t>
    </rPh>
    <rPh sb="112" eb="114">
      <t>ゼンネン</t>
    </rPh>
    <rPh sb="114" eb="115">
      <t>ナ</t>
    </rPh>
    <phoneticPr fontId="4"/>
  </si>
  <si>
    <t>　令和３年４月に料金改定を行うため、「収益的収支比率」「経費回収率」の改善が見込まれる。
　「汚水処理原価」が全国平均より以前として高く、汚水経営健全化及び効率化を図り改善に努める。維持管理費削減のため、近傍の農業集落排水処理施設との統合や広域化を検討していく。</t>
    <rPh sb="1" eb="3">
      <t>レイワ</t>
    </rPh>
    <rPh sb="4" eb="5">
      <t>ネン</t>
    </rPh>
    <rPh sb="6" eb="7">
      <t>ガツ</t>
    </rPh>
    <rPh sb="8" eb="10">
      <t>リョウキン</t>
    </rPh>
    <rPh sb="10" eb="12">
      <t>カイテイ</t>
    </rPh>
    <rPh sb="13" eb="14">
      <t>オコナ</t>
    </rPh>
    <rPh sb="19" eb="22">
      <t>シュウエキテキ</t>
    </rPh>
    <rPh sb="22" eb="24">
      <t>シュウシ</t>
    </rPh>
    <rPh sb="24" eb="26">
      <t>ヒリツ</t>
    </rPh>
    <rPh sb="28" eb="30">
      <t>ケイヒ</t>
    </rPh>
    <rPh sb="30" eb="32">
      <t>カイシュウ</t>
    </rPh>
    <rPh sb="32" eb="33">
      <t>リツ</t>
    </rPh>
    <rPh sb="35" eb="37">
      <t>カイゼン</t>
    </rPh>
    <rPh sb="38" eb="40">
      <t>ミコ</t>
    </rPh>
    <rPh sb="47" eb="49">
      <t>オスイ</t>
    </rPh>
    <rPh sb="49" eb="51">
      <t>ショリ</t>
    </rPh>
    <rPh sb="51" eb="53">
      <t>ゲンカ</t>
    </rPh>
    <rPh sb="55" eb="57">
      <t>ゼンコク</t>
    </rPh>
    <rPh sb="57" eb="59">
      <t>ヘイキン</t>
    </rPh>
    <rPh sb="61" eb="63">
      <t>イゼン</t>
    </rPh>
    <rPh sb="66" eb="67">
      <t>タカ</t>
    </rPh>
    <rPh sb="69" eb="71">
      <t>オスイ</t>
    </rPh>
    <rPh sb="71" eb="73">
      <t>ケイエイ</t>
    </rPh>
    <rPh sb="73" eb="76">
      <t>ケンゼンカ</t>
    </rPh>
    <rPh sb="76" eb="77">
      <t>オヨ</t>
    </rPh>
    <rPh sb="78" eb="81">
      <t>コウリツカ</t>
    </rPh>
    <rPh sb="82" eb="83">
      <t>ハカ</t>
    </rPh>
    <rPh sb="84" eb="86">
      <t>カイゼン</t>
    </rPh>
    <rPh sb="87" eb="88">
      <t>ツト</t>
    </rPh>
    <rPh sb="91" eb="96">
      <t>イジカンリヒ</t>
    </rPh>
    <rPh sb="96" eb="98">
      <t>サクゲン</t>
    </rPh>
    <rPh sb="102" eb="104">
      <t>キンボウ</t>
    </rPh>
    <rPh sb="105" eb="115">
      <t>ノウギョウシュウラクハイスイショリシセツ</t>
    </rPh>
    <rPh sb="117" eb="119">
      <t>トウゴウ</t>
    </rPh>
    <rPh sb="120" eb="123">
      <t>コウイキカ</t>
    </rPh>
    <rPh sb="124" eb="126">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</si>
</sst>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6F-44AB-B0E8-A1B22EC02D9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0A6F-44AB-B0E8-A1B22EC02D9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32.67</c:v>
                </c:pt>
                <c:pt idx="1">
                  <c:v>32.67</c:v>
                </c:pt>
                <c:pt idx="2">
                  <c:v>32.67</c:v>
                </c:pt>
                <c:pt idx="3">
                  <c:v>32.67</c:v>
                </c:pt>
                <c:pt idx="4">
                  <c:v>32.67</c:v>
                </c:pt>
              </c:numCache>
            </c:numRef>
          </c:val>
          <c:extLst>
            <c:ext xmlns:c16="http://schemas.microsoft.com/office/drawing/2014/chart" uri="{C3380CC4-5D6E-409C-BE32-E72D297353CC}">
              <c16:uniqueId val="{00000000-14AA-4E63-9151-7A1B20DBCAC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14AA-4E63-9151-7A1B20DBCAC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92.44</c:v>
                </c:pt>
                <c:pt idx="1">
                  <c:v>93.05</c:v>
                </c:pt>
                <c:pt idx="2">
                  <c:v>93.1</c:v>
                </c:pt>
                <c:pt idx="3">
                  <c:v>94.05</c:v>
                </c:pt>
                <c:pt idx="4">
                  <c:v>94.21</c:v>
                </c:pt>
              </c:numCache>
            </c:numRef>
          </c:val>
          <c:extLst>
            <c:ext xmlns:c16="http://schemas.microsoft.com/office/drawing/2014/chart" uri="{C3380CC4-5D6E-409C-BE32-E72D297353CC}">
              <c16:uniqueId val="{00000000-62F2-4E90-B26F-664D49CFA48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62F2-4E90-B26F-664D49CFA48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58.65</c:v>
                </c:pt>
                <c:pt idx="1">
                  <c:v>94.24</c:v>
                </c:pt>
                <c:pt idx="2">
                  <c:v>69.02</c:v>
                </c:pt>
                <c:pt idx="3">
                  <c:v>74.22</c:v>
                </c:pt>
                <c:pt idx="4">
                  <c:v>71.36</c:v>
                </c:pt>
              </c:numCache>
            </c:numRef>
          </c:val>
          <c:extLst>
            <c:ext xmlns:c16="http://schemas.microsoft.com/office/drawing/2014/chart" uri="{C3380CC4-5D6E-409C-BE32-E72D297353CC}">
              <c16:uniqueId val="{00000000-D0FA-4597-9015-998BC5F977B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FA-4597-9015-998BC5F977B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60-4A86-ACD7-2CE77004998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60-4A86-ACD7-2CE77004998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D9-44F8-AFBD-30239E31F22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D9-44F8-AFBD-30239E31F22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7D-48CB-878D-23115FC5771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7D-48CB-878D-23115FC5771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E3-453C-B8D9-D97AE98B7F5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E3-453C-B8D9-D97AE98B7F5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2555.86</c:v>
                </c:pt>
                <c:pt idx="1">
                  <c:v>2283.09</c:v>
                </c:pt>
                <c:pt idx="2">
                  <c:v>2127.38</c:v>
                </c:pt>
                <c:pt idx="3">
                  <c:v>1885.11</c:v>
                </c:pt>
                <c:pt idx="4">
                  <c:v>1599.22</c:v>
                </c:pt>
              </c:numCache>
            </c:numRef>
          </c:val>
          <c:extLst>
            <c:ext xmlns:c16="http://schemas.microsoft.com/office/drawing/2014/chart" uri="{C3380CC4-5D6E-409C-BE32-E72D297353CC}">
              <c16:uniqueId val="{00000000-EC95-4CD5-AAB6-247E7EBCDA5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EC95-4CD5-AAB6-247E7EBCDA5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32.06</c:v>
                </c:pt>
                <c:pt idx="1">
                  <c:v>70.17</c:v>
                </c:pt>
                <c:pt idx="2">
                  <c:v>39.869999999999997</c:v>
                </c:pt>
                <c:pt idx="3">
                  <c:v>44.54</c:v>
                </c:pt>
                <c:pt idx="4">
                  <c:v>42.48</c:v>
                </c:pt>
              </c:numCache>
            </c:numRef>
          </c:val>
          <c:extLst>
            <c:ext xmlns:c16="http://schemas.microsoft.com/office/drawing/2014/chart" uri="{C3380CC4-5D6E-409C-BE32-E72D297353CC}">
              <c16:uniqueId val="{00000000-6726-49D9-B150-6292DCC7691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6726-49D9-B150-6292DCC7691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564.5</c:v>
                </c:pt>
                <c:pt idx="1">
                  <c:v>257.62</c:v>
                </c:pt>
                <c:pt idx="2">
                  <c:v>445.6</c:v>
                </c:pt>
                <c:pt idx="3">
                  <c:v>406.79</c:v>
                </c:pt>
                <c:pt idx="4">
                  <c:v>429.71</c:v>
                </c:pt>
              </c:numCache>
            </c:numRef>
          </c:val>
          <c:extLst>
            <c:ext xmlns:c16="http://schemas.microsoft.com/office/drawing/2014/chart" uri="{C3380CC4-5D6E-409C-BE32-E72D297353CC}">
              <c16:uniqueId val="{00000000-5E18-4C02-8B9D-C7D559A1C2D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5E18-4C02-8B9D-C7D559A1C2D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P52"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湯梨浜町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16741</v>
      </c>
      <c r="AM8" s="51"/>
      <c r="AN8" s="51"/>
      <c r="AO8" s="51"/>
      <c r="AP8" s="51"/>
      <c r="AQ8" s="51"/>
      <c r="AR8" s="51"/>
      <c r="AS8" s="51"/>
      <c r="AT8" s="46">
        <f>データ!T6</f>
        <v>77.94</v>
      </c>
      <c r="AU8" s="46"/>
      <c r="AV8" s="46"/>
      <c r="AW8" s="46"/>
      <c r="AX8" s="46"/>
      <c r="AY8" s="46"/>
      <c r="AZ8" s="46"/>
      <c r="BA8" s="46"/>
      <c r="BB8" s="46">
        <f>データ!U6</f>
        <v>214.79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8.9</v>
      </c>
      <c r="Q10" s="46"/>
      <c r="R10" s="46"/>
      <c r="S10" s="46"/>
      <c r="T10" s="46"/>
      <c r="U10" s="46"/>
      <c r="V10" s="46"/>
      <c r="W10" s="46">
        <f>データ!Q6</f>
        <v>99.6</v>
      </c>
      <c r="X10" s="46"/>
      <c r="Y10" s="46"/>
      <c r="Z10" s="46"/>
      <c r="AA10" s="46"/>
      <c r="AB10" s="46"/>
      <c r="AC10" s="46"/>
      <c r="AD10" s="51">
        <f>データ!R6</f>
        <v>3345</v>
      </c>
      <c r="AE10" s="51"/>
      <c r="AF10" s="51"/>
      <c r="AG10" s="51"/>
      <c r="AH10" s="51"/>
      <c r="AI10" s="51"/>
      <c r="AJ10" s="51"/>
      <c r="AK10" s="2"/>
      <c r="AL10" s="51">
        <f>データ!V6</f>
        <v>1486</v>
      </c>
      <c r="AM10" s="51"/>
      <c r="AN10" s="51"/>
      <c r="AO10" s="51"/>
      <c r="AP10" s="51"/>
      <c r="AQ10" s="51"/>
      <c r="AR10" s="51"/>
      <c r="AS10" s="51"/>
      <c r="AT10" s="46">
        <f>データ!W6</f>
        <v>0.51</v>
      </c>
      <c r="AU10" s="46"/>
      <c r="AV10" s="46"/>
      <c r="AW10" s="46"/>
      <c r="AX10" s="46"/>
      <c r="AY10" s="46"/>
      <c r="AZ10" s="46"/>
      <c r="BA10" s="46"/>
      <c r="BB10" s="46">
        <f>データ!X6</f>
        <v>2913.73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43</v>
      </c>
      <c r="N86" s="26" t="s">
        <v>44</v>
      </c>
      <c r="O86" s="26" t="str">
        <f>データ!EO6</f>
        <v>【0.30】</v>
      </c>
    </row>
  </sheetData>
  <sheetProtection algorithmName="SHA-512" hashValue="lqoXZ9DLaNpIY+nKlwSCjo4/OLdzXli2PoZ2Km4mBRL0CosvA8atLcjhUyp4lOb2uxS5l8W7GHovojWZoXnUVA==" saltValue="/HgfHAVGZfZT6m5h02JI3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313700</v>
      </c>
      <c r="D6" s="33">
        <f t="shared" si="3"/>
        <v>47</v>
      </c>
      <c r="E6" s="33">
        <f t="shared" si="3"/>
        <v>17</v>
      </c>
      <c r="F6" s="33">
        <f t="shared" si="3"/>
        <v>4</v>
      </c>
      <c r="G6" s="33">
        <f t="shared" si="3"/>
        <v>0</v>
      </c>
      <c r="H6" s="33" t="str">
        <f t="shared" si="3"/>
        <v>鳥取県　湯梨浜町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8.9</v>
      </c>
      <c r="Q6" s="34">
        <f t="shared" si="3"/>
        <v>99.6</v>
      </c>
      <c r="R6" s="34">
        <f t="shared" si="3"/>
        <v>3345</v>
      </c>
      <c r="S6" s="34">
        <f t="shared" si="3"/>
        <v>16741</v>
      </c>
      <c r="T6" s="34">
        <f t="shared" si="3"/>
        <v>77.94</v>
      </c>
      <c r="U6" s="34">
        <f t="shared" si="3"/>
        <v>214.79</v>
      </c>
      <c r="V6" s="34">
        <f t="shared" si="3"/>
        <v>1486</v>
      </c>
      <c r="W6" s="34">
        <f t="shared" si="3"/>
        <v>0.51</v>
      </c>
      <c r="X6" s="34">
        <f t="shared" si="3"/>
        <v>2913.73</v>
      </c>
      <c r="Y6" s="35">
        <f>IF(Y7="",NA(),Y7)</f>
        <v>58.65</v>
      </c>
      <c r="Z6" s="35">
        <f t="shared" ref="Z6:AH6" si="4">IF(Z7="",NA(),Z7)</f>
        <v>94.24</v>
      </c>
      <c r="AA6" s="35">
        <f t="shared" si="4"/>
        <v>69.02</v>
      </c>
      <c r="AB6" s="35">
        <f t="shared" si="4"/>
        <v>74.22</v>
      </c>
      <c r="AC6" s="35">
        <f t="shared" si="4"/>
        <v>71.36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2555.86</v>
      </c>
      <c r="BG6" s="35">
        <f t="shared" ref="BG6:BO6" si="7">IF(BG7="",NA(),BG7)</f>
        <v>2283.09</v>
      </c>
      <c r="BH6" s="35">
        <f t="shared" si="7"/>
        <v>2127.38</v>
      </c>
      <c r="BI6" s="35">
        <f t="shared" si="7"/>
        <v>1885.11</v>
      </c>
      <c r="BJ6" s="35">
        <f t="shared" si="7"/>
        <v>1599.22</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32.06</v>
      </c>
      <c r="BR6" s="35">
        <f t="shared" ref="BR6:BZ6" si="8">IF(BR7="",NA(),BR7)</f>
        <v>70.17</v>
      </c>
      <c r="BS6" s="35">
        <f t="shared" si="8"/>
        <v>39.869999999999997</v>
      </c>
      <c r="BT6" s="35">
        <f t="shared" si="8"/>
        <v>44.54</v>
      </c>
      <c r="BU6" s="35">
        <f t="shared" si="8"/>
        <v>42.48</v>
      </c>
      <c r="BV6" s="35">
        <f t="shared" si="8"/>
        <v>69.87</v>
      </c>
      <c r="BW6" s="35">
        <f t="shared" si="8"/>
        <v>74.3</v>
      </c>
      <c r="BX6" s="35">
        <f t="shared" si="8"/>
        <v>72.260000000000005</v>
      </c>
      <c r="BY6" s="35">
        <f t="shared" si="8"/>
        <v>71.84</v>
      </c>
      <c r="BZ6" s="35">
        <f t="shared" si="8"/>
        <v>73.36</v>
      </c>
      <c r="CA6" s="34" t="str">
        <f>IF(CA7="","",IF(CA7="-","【-】","【"&amp;SUBSTITUTE(TEXT(CA7,"#,##0.00"),"-","△")&amp;"】"))</f>
        <v>【75.29】</v>
      </c>
      <c r="CB6" s="35">
        <f>IF(CB7="",NA(),CB7)</f>
        <v>564.5</v>
      </c>
      <c r="CC6" s="35">
        <f t="shared" ref="CC6:CK6" si="9">IF(CC7="",NA(),CC7)</f>
        <v>257.62</v>
      </c>
      <c r="CD6" s="35">
        <f t="shared" si="9"/>
        <v>445.6</v>
      </c>
      <c r="CE6" s="35">
        <f t="shared" si="9"/>
        <v>406.79</v>
      </c>
      <c r="CF6" s="35">
        <f t="shared" si="9"/>
        <v>429.71</v>
      </c>
      <c r="CG6" s="35">
        <f t="shared" si="9"/>
        <v>234.96</v>
      </c>
      <c r="CH6" s="35">
        <f t="shared" si="9"/>
        <v>221.81</v>
      </c>
      <c r="CI6" s="35">
        <f t="shared" si="9"/>
        <v>230.02</v>
      </c>
      <c r="CJ6" s="35">
        <f t="shared" si="9"/>
        <v>228.47</v>
      </c>
      <c r="CK6" s="35">
        <f t="shared" si="9"/>
        <v>224.88</v>
      </c>
      <c r="CL6" s="34" t="str">
        <f>IF(CL7="","",IF(CL7="-","【-】","【"&amp;SUBSTITUTE(TEXT(CL7,"#,##0.00"),"-","△")&amp;"】"))</f>
        <v>【215.41】</v>
      </c>
      <c r="CM6" s="35">
        <f>IF(CM7="",NA(),CM7)</f>
        <v>32.67</v>
      </c>
      <c r="CN6" s="35">
        <f t="shared" ref="CN6:CV6" si="10">IF(CN7="",NA(),CN7)</f>
        <v>32.67</v>
      </c>
      <c r="CO6" s="35">
        <f t="shared" si="10"/>
        <v>32.67</v>
      </c>
      <c r="CP6" s="35">
        <f t="shared" si="10"/>
        <v>32.67</v>
      </c>
      <c r="CQ6" s="35">
        <f t="shared" si="10"/>
        <v>32.67</v>
      </c>
      <c r="CR6" s="35">
        <f t="shared" si="10"/>
        <v>42.9</v>
      </c>
      <c r="CS6" s="35">
        <f t="shared" si="10"/>
        <v>43.36</v>
      </c>
      <c r="CT6" s="35">
        <f t="shared" si="10"/>
        <v>42.56</v>
      </c>
      <c r="CU6" s="35">
        <f t="shared" si="10"/>
        <v>42.47</v>
      </c>
      <c r="CV6" s="35">
        <f t="shared" si="10"/>
        <v>42.4</v>
      </c>
      <c r="CW6" s="34" t="str">
        <f>IF(CW7="","",IF(CW7="-","【-】","【"&amp;SUBSTITUTE(TEXT(CW7,"#,##0.00"),"-","△")&amp;"】"))</f>
        <v>【42.90】</v>
      </c>
      <c r="CX6" s="35">
        <f>IF(CX7="",NA(),CX7)</f>
        <v>92.44</v>
      </c>
      <c r="CY6" s="35">
        <f t="shared" ref="CY6:DG6" si="11">IF(CY7="",NA(),CY7)</f>
        <v>93.05</v>
      </c>
      <c r="CZ6" s="35">
        <f t="shared" si="11"/>
        <v>93.1</v>
      </c>
      <c r="DA6" s="35">
        <f t="shared" si="11"/>
        <v>94.05</v>
      </c>
      <c r="DB6" s="35">
        <f t="shared" si="11"/>
        <v>94.21</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313700</v>
      </c>
      <c r="D7" s="37">
        <v>47</v>
      </c>
      <c r="E7" s="37">
        <v>17</v>
      </c>
      <c r="F7" s="37">
        <v>4</v>
      </c>
      <c r="G7" s="37">
        <v>0</v>
      </c>
      <c r="H7" s="37" t="s">
        <v>98</v>
      </c>
      <c r="I7" s="37" t="s">
        <v>99</v>
      </c>
      <c r="J7" s="37" t="s">
        <v>100</v>
      </c>
      <c r="K7" s="37" t="s">
        <v>101</v>
      </c>
      <c r="L7" s="37" t="s">
        <v>102</v>
      </c>
      <c r="M7" s="37" t="s">
        <v>103</v>
      </c>
      <c r="N7" s="38" t="s">
        <v>104</v>
      </c>
      <c r="O7" s="38" t="s">
        <v>105</v>
      </c>
      <c r="P7" s="38">
        <v>8.9</v>
      </c>
      <c r="Q7" s="38">
        <v>99.6</v>
      </c>
      <c r="R7" s="38">
        <v>3345</v>
      </c>
      <c r="S7" s="38">
        <v>16741</v>
      </c>
      <c r="T7" s="38">
        <v>77.94</v>
      </c>
      <c r="U7" s="38">
        <v>214.79</v>
      </c>
      <c r="V7" s="38">
        <v>1486</v>
      </c>
      <c r="W7" s="38">
        <v>0.51</v>
      </c>
      <c r="X7" s="38">
        <v>2913.73</v>
      </c>
      <c r="Y7" s="38">
        <v>58.65</v>
      </c>
      <c r="Z7" s="38">
        <v>94.24</v>
      </c>
      <c r="AA7" s="38">
        <v>69.02</v>
      </c>
      <c r="AB7" s="38">
        <v>74.22</v>
      </c>
      <c r="AC7" s="38">
        <v>71.36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2555.86</v>
      </c>
      <c r="BG7" s="38">
        <v>2283.09</v>
      </c>
      <c r="BH7" s="38">
        <v>2127.38</v>
      </c>
      <c r="BI7" s="38">
        <v>1885.11</v>
      </c>
      <c r="BJ7" s="38">
        <v>1599.22</v>
      </c>
      <c r="BK7" s="38">
        <v>1298.9100000000001</v>
      </c>
      <c r="BL7" s="38">
        <v>1243.71</v>
      </c>
      <c r="BM7" s="38">
        <v>1194.1500000000001</v>
      </c>
      <c r="BN7" s="38">
        <v>1206.79</v>
      </c>
      <c r="BO7" s="38">
        <v>1258.43</v>
      </c>
      <c r="BP7" s="38">
        <v>1260.21</v>
      </c>
      <c r="BQ7" s="38">
        <v>32.06</v>
      </c>
      <c r="BR7" s="38">
        <v>70.17</v>
      </c>
      <c r="BS7" s="38">
        <v>39.869999999999997</v>
      </c>
      <c r="BT7" s="38">
        <v>44.54</v>
      </c>
      <c r="BU7" s="38">
        <v>42.48</v>
      </c>
      <c r="BV7" s="38">
        <v>69.87</v>
      </c>
      <c r="BW7" s="38">
        <v>74.3</v>
      </c>
      <c r="BX7" s="38">
        <v>72.260000000000005</v>
      </c>
      <c r="BY7" s="38">
        <v>71.84</v>
      </c>
      <c r="BZ7" s="38">
        <v>73.36</v>
      </c>
      <c r="CA7" s="38">
        <v>75.290000000000006</v>
      </c>
      <c r="CB7" s="38">
        <v>564.5</v>
      </c>
      <c r="CC7" s="38">
        <v>257.62</v>
      </c>
      <c r="CD7" s="38">
        <v>445.6</v>
      </c>
      <c r="CE7" s="38">
        <v>406.79</v>
      </c>
      <c r="CF7" s="38">
        <v>429.71</v>
      </c>
      <c r="CG7" s="38">
        <v>234.96</v>
      </c>
      <c r="CH7" s="38">
        <v>221.81</v>
      </c>
      <c r="CI7" s="38">
        <v>230.02</v>
      </c>
      <c r="CJ7" s="38">
        <v>228.47</v>
      </c>
      <c r="CK7" s="38">
        <v>224.88</v>
      </c>
      <c r="CL7" s="38">
        <v>215.41</v>
      </c>
      <c r="CM7" s="38">
        <v>32.67</v>
      </c>
      <c r="CN7" s="38">
        <v>32.67</v>
      </c>
      <c r="CO7" s="38">
        <v>32.67</v>
      </c>
      <c r="CP7" s="38">
        <v>32.67</v>
      </c>
      <c r="CQ7" s="38">
        <v>32.67</v>
      </c>
      <c r="CR7" s="38">
        <v>42.9</v>
      </c>
      <c r="CS7" s="38">
        <v>43.36</v>
      </c>
      <c r="CT7" s="38">
        <v>42.56</v>
      </c>
      <c r="CU7" s="38">
        <v>42.47</v>
      </c>
      <c r="CV7" s="38">
        <v>42.4</v>
      </c>
      <c r="CW7" s="38">
        <v>42.9</v>
      </c>
      <c r="CX7" s="38">
        <v>92.44</v>
      </c>
      <c r="CY7" s="38">
        <v>93.05</v>
      </c>
      <c r="CZ7" s="38">
        <v>93.1</v>
      </c>
      <c r="DA7" s="38">
        <v>94.05</v>
      </c>
      <c r="DB7" s="38">
        <v>94.21</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米原 耕一郎</cp:lastModifiedBy>
  <cp:lastPrinted>2022-01-16T07:07:26Z</cp:lastPrinted>
  <dcterms:created xsi:type="dcterms:W3CDTF">2021-12-03T07:52:09Z</dcterms:created>
  <dcterms:modified xsi:type="dcterms:W3CDTF">2022-01-16T07:07:31Z</dcterms:modified>
  <cp:category/>
</cp:coreProperties>
</file>