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上水道係\企業会計\③水道事業決算統計\R2決算統計\1.21提出　経営比較分析表\1.21提出　経営比較分析表\"/>
    </mc:Choice>
  </mc:AlternateContent>
  <xr:revisionPtr revIDLastSave="0" documentId="13_ncr:1_{9CA6EE61-DAA6-463C-A0AD-7E8E3CFECF65}" xr6:coauthVersionLast="36" xr6:coauthVersionMax="36" xr10:uidLastSave="{00000000-0000-0000-0000-000000000000}"/>
  <workbookProtection workbookAlgorithmName="SHA-512" workbookHashValue="0IL8bD5VnwYYxFE+kXSNNIM4afKeGsr0+jQjzP4Xdw9pCVN36lnBii6hMRkYwLpnYeGm2HPxo1Govm3ETeHuJg==" workbookSaltValue="1WSAdUB/n2XnnPiArEH3rA=="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AT10" i="4"/>
  <c r="W10" i="4"/>
  <c r="P10" i="4"/>
  <c r="B10" i="4"/>
  <c r="BB8" i="4"/>
  <c r="AT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<sst xmlns="http://schemas.openxmlformats.org/spreadsheetml/2006/main" count="228" uniqueCount="115">
  <si>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</si>
  <si>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</si>
  <si>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</si>
  <si>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</si>
  <si>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</si>
  <si>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</si>
  <si>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</si>
  <si>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</si>
  <si>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</si>
  <si>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</si>
  <si>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</si>
  <si>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</si>
  <si>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</si>
  <si>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</si>
  <si>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</si>
  <si>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</si>
  <si>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</si>
  <si>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</si>
  <si>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</si>
  <si>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</si>
  <si>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</si>
  <si>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</si>
  <si>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</si>
  <si>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</si>
  <si>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</si>
  <si>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</si>
  <si>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</si>
  <si>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</si>
  <si>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</si>
  <si>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</si>
  <si>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</si>
  <si>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</si>
  <si>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</si>
  <si>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</si>
  <si>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</si>
  <si>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</si>
  <si>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</si>
  <si>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</si>
  <si>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</si>
  <si>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</si>
  <si>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</si>
  <si>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</si>
  <si>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</si>
  <si>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</si>
  <si>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</si>
  <si>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</si>
  <si>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</si>
  <si>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</si>
  <si>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</si>
  <si>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</si>
  <si>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</si>
  <si>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</si>
  <si>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</si>
  <si>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</si>
  <si>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</si>
  <si>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</si>
  <si>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</si>
  <si>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</si>
  <si>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</si>
  <si>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</si>
  <si>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</si>
  <si>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</si>
  <si>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</si>
  <si>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</si>
  <si>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</si>
  <si>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</si>
  <si>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</si>
  <si>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</si>
  <si>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</si>
  <si>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</si>
  <si>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</si>
  <si>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</si>
  <si>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</si>
  <si>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</si>
  <si>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</si>
  <si>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</si>
  <si>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</si>
  <si>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</si>
  <si>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</si>
  <si>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</si>
  <si>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</si>
  <si>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</si>
  <si>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</si>
  <si>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</si>
  <si>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</si>
  <si>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</si>
  <si>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</si>
  <si>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</si>
  <si>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</si>
  <si>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</si>
  <si>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</si>
  <si>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</si>
  <si>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</si>
  <si>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湯梨浜町</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</si>
  <si>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</si>
  <si>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</si>
  <si>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</si>
  <si>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</si>
  <si>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</si>
  <si>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</si>
  <si>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</si>
  <si>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</si>
  <si>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</si>
  <si>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</si>
  <si>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</si>
  <si>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</si>
  <si>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</si>
  <si>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</si>
  <si>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</si>
  <si>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</si>
  <si>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</si>
  <si>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</si>
  <si>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r>
      <rPr>
        <sz val="11"/>
        <rFont val="ＭＳ ゴシック"/>
        <family val="3"/>
        <charset val="128"/>
      </rPr>
      <t xml:space="preserve">　現在、管路の老朽化は増加傾向にあり、その他施設についても検討を行っているところである。
　有形固定資産減価償却率は全国平均、類似団体を上回っている。昭和後期から平成にかけて整備した施設が多数あり、令和10年代から30年代にかけて、更新時期を迎えることが見込まれる。
</t>
    </r>
    <r>
      <rPr>
        <sz val="11"/>
        <color rgb="FFFF0000"/>
        <rFont val="ＭＳ ゴシック"/>
        <family val="3"/>
        <charset val="128"/>
      </rPr>
      <t>　</t>
    </r>
    <r>
      <rPr>
        <sz val="11"/>
        <rFont val="ＭＳ ゴシック"/>
        <family val="3"/>
        <charset val="128"/>
      </rPr>
      <t>管路の更新は資金との調整を図りながら、順次、実施している状況にある。</t>
    </r>
    <phoneticPr fontId="4"/>
  </si>
  <si>
    <r>
      <rPr>
        <sz val="11"/>
        <rFont val="ＭＳ ゴシック"/>
        <family val="3"/>
        <charset val="128"/>
      </rPr>
      <t xml:space="preserve">  効率的な運営により、健全経営を確保しているといえる。</t>
    </r>
    <r>
      <rPr>
        <sz val="11"/>
        <color rgb="FFFF0000"/>
        <rFont val="ＭＳ ゴシック"/>
        <family val="3"/>
        <charset val="128"/>
      </rPr>
      <t xml:space="preserve">
　</t>
    </r>
    <r>
      <rPr>
        <sz val="11"/>
        <rFont val="ＭＳ ゴシック"/>
        <family val="3"/>
        <charset val="128"/>
      </rPr>
      <t>経常収支比率については、全国平均を若干下回っているが、類似団体とはほぼ同じ比率となった。前年度に比べ、経常収支比率が増加しているが、修繕費や動力費の減少が主な要因である。また、令和3年度より水道料金の改定があり、今後も費用削減や更新投資等に充てる財源確保を図っていく必要がある。</t>
    </r>
    <r>
      <rPr>
        <sz val="11"/>
        <color rgb="FFFF0000"/>
        <rFont val="ＭＳ ゴシック"/>
        <family val="3"/>
        <charset val="128"/>
      </rPr>
      <t xml:space="preserve">
　</t>
    </r>
    <r>
      <rPr>
        <sz val="11"/>
        <rFont val="ＭＳ ゴシック"/>
        <family val="3"/>
        <charset val="128"/>
      </rPr>
      <t>流動比率は100％を超えていれば短期的な資金繰りは問題ないとされているが、経営戦略を基に長期的な予測をし、さらに安定的な経営を実施していくことが必要である。</t>
    </r>
    <r>
      <rPr>
        <sz val="11"/>
        <color rgb="FFFF0000"/>
        <rFont val="ＭＳ ゴシック"/>
        <family val="3"/>
        <charset val="128"/>
      </rPr>
      <t xml:space="preserve">
　</t>
    </r>
    <r>
      <rPr>
        <sz val="11"/>
        <rFont val="ＭＳ ゴシック"/>
        <family val="3"/>
        <charset val="128"/>
      </rPr>
      <t>企業債残高対給水収益比率は、令和元年度の簡易水道会計統合により増加しているが、平均値は下回っている。</t>
    </r>
    <r>
      <rPr>
        <sz val="11"/>
        <color rgb="FFFF0000"/>
        <rFont val="ＭＳ ゴシック"/>
        <family val="3"/>
        <charset val="128"/>
      </rPr>
      <t xml:space="preserve">
　</t>
    </r>
    <r>
      <rPr>
        <sz val="11"/>
        <rFont val="ＭＳ ゴシック"/>
        <family val="3"/>
        <charset val="128"/>
      </rPr>
      <t>施設利用率については、全国平均、類似団体を下回っている。この指標は人口減少や節水技術の向上により、需要が減少したこと等が見込まれる。
　有収率については、全国平均を下回っているものの、類似団体を上回っている。漏水調査を重点的に行い、早期修繕に努めている。</t>
    </r>
    <rPh sb="47" eb="49">
      <t>ジャッカン</t>
    </rPh>
    <rPh sb="49" eb="51">
      <t>シタマワ</t>
    </rPh>
    <rPh sb="65" eb="66">
      <t>オナ</t>
    </rPh>
    <rPh sb="67" eb="69">
      <t>ヒリツ</t>
    </rPh>
    <rPh sb="81" eb="83">
      <t>ケイジョウ</t>
    </rPh>
    <rPh sb="83" eb="85">
      <t>シュウシ</t>
    </rPh>
    <rPh sb="85" eb="87">
      <t>ヒリツ</t>
    </rPh>
    <rPh sb="88" eb="90">
      <t>ゾウカ</t>
    </rPh>
    <rPh sb="104" eb="106">
      <t>ゲンショウ</t>
    </rPh>
    <rPh sb="107" eb="108">
      <t>オモ</t>
    </rPh>
    <rPh sb="109" eb="111">
      <t>ヨウイン</t>
    </rPh>
    <rPh sb="136" eb="138">
      <t>コンゴ</t>
    </rPh>
    <rPh sb="139" eb="141">
      <t>ヒヨウ</t>
    </rPh>
    <rPh sb="141" eb="143">
      <t>サクゲン</t>
    </rPh>
    <rPh sb="144" eb="146">
      <t>コウシン</t>
    </rPh>
    <rPh sb="146" eb="148">
      <t>トウシ</t>
    </rPh>
    <rPh sb="148" eb="149">
      <t>ナド</t>
    </rPh>
    <rPh sb="150" eb="151">
      <t>ア</t>
    </rPh>
    <rPh sb="153" eb="155">
      <t>ザイゲン</t>
    </rPh>
    <rPh sb="155" eb="157">
      <t>カクホ</t>
    </rPh>
    <rPh sb="158" eb="159">
      <t>ハカ</t>
    </rPh>
    <rPh sb="163" eb="165">
      <t>ヒツヨウ</t>
    </rPh>
    <rPh sb="265" eb="267">
      <t>レイワ</t>
    </rPh>
    <rPh sb="267" eb="270">
      <t>ガンネンド</t>
    </rPh>
    <rPh sb="294" eb="296">
      <t>シタマワ</t>
    </rPh>
    <rPh sb="400" eb="402">
      <t>ウワマワ</t>
    </rPh>
    <phoneticPr fontId="4"/>
  </si>
  <si>
    <r>
      <rPr>
        <sz val="11"/>
        <rFont val="ＭＳ ゴシック"/>
        <family val="3"/>
        <charset val="128"/>
      </rPr>
      <t>　中長期的な安定経営を図りながら、合理的な運営を目指すことが課題である。</t>
    </r>
    <r>
      <rPr>
        <sz val="11"/>
        <color rgb="FFFF0000"/>
        <rFont val="ＭＳ ゴシック"/>
        <family val="3"/>
        <charset val="128"/>
      </rPr>
      <t xml:space="preserve">
　</t>
    </r>
    <r>
      <rPr>
        <sz val="11"/>
        <rFont val="ＭＳ ゴシック"/>
        <family val="3"/>
        <charset val="128"/>
      </rPr>
      <t>料金回収率が100％を下回っており、給水にかかる費用が給水収益以外の収入で賄われている状況が表れているが、適切な料金水準を図るため、令和3年度に水道料金改定をおこなった。今後も健全経営を続けていけるよう、財源確保と費用削減に努める必要がある。</t>
    </r>
    <rPh sb="38" eb="40">
      <t>リョウキン</t>
    </rPh>
    <rPh sb="40" eb="43">
      <t>カイシュウリツ</t>
    </rPh>
    <rPh sb="49" eb="51">
      <t>シタマワ</t>
    </rPh>
    <rPh sb="56" eb="58">
      <t>キュウスイ</t>
    </rPh>
    <rPh sb="62" eb="64">
      <t>ヒヨウ</t>
    </rPh>
    <rPh sb="65" eb="67">
      <t>キュウスイ</t>
    </rPh>
    <rPh sb="67" eb="69">
      <t>シュウエキ</t>
    </rPh>
    <rPh sb="69" eb="71">
      <t>イガイ</t>
    </rPh>
    <rPh sb="72" eb="74">
      <t>シュウニュウ</t>
    </rPh>
    <rPh sb="75" eb="76">
      <t>マカナ</t>
    </rPh>
    <rPh sb="81" eb="83">
      <t>ジョウキョウ</t>
    </rPh>
    <rPh sb="84" eb="85">
      <t>アラワ</t>
    </rPh>
    <rPh sb="91" eb="93">
      <t>テキセツ</t>
    </rPh>
    <rPh sb="94" eb="96">
      <t>リョウキン</t>
    </rPh>
    <rPh sb="96" eb="98">
      <t>スイジュン</t>
    </rPh>
    <rPh sb="99" eb="100">
      <t>ハカ</t>
    </rPh>
    <rPh sb="123" eb="125">
      <t>コンゴ</t>
    </rPh>
    <rPh sb="126" eb="130">
      <t>ケンゼンケイエイ</t>
    </rPh>
    <rPh sb="131" eb="132">
      <t>ツヅ</t>
    </rPh>
    <rPh sb="140" eb="142">
      <t>ザイゲン</t>
    </rPh>
    <rPh sb="142" eb="144">
      <t>カクホ</t>
    </rPh>
    <rPh sb="145" eb="147">
      <t>ヒヨウ</t>
    </rPh>
    <rPh sb="147" eb="149">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</si>
</sst>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
                  <c:v>0</c:v>
                </c:pt>
                <c:pt idx="1">
                  <c:v>1.37</c:v>
                </c:pt>
                <c:pt idx="2">
                  <c:v>0.75</c:v>
                </c:pt>
                <c:pt idx="3">
                  <c:v>0.61</c:v>
                </c:pt>
                <c:pt idx="4">
                  <c:v>0.05</c:v>
                </c:pt>
              </c:numCache>
            </c:numRef>
          </c:val>
          <c:extLst>
            <c:ext xmlns:c16="http://schemas.microsoft.com/office/drawing/2014/chart" uri="{C3380CC4-5D6E-409C-BE32-E72D297353CC}">
              <c16:uniqueId val="{00000000-9EB3-400A-9CC0-B0674D06579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0.52</c:v>
                </c:pt>
                <c:pt idx="4">
                  <c:v>0.53</c:v>
                </c:pt>
              </c:numCache>
            </c:numRef>
          </c:val>
          <c:smooth val="0"/>
          <c:extLst>
            <c:ext xmlns:c16="http://schemas.microsoft.com/office/drawing/2014/chart" uri="{C3380CC4-5D6E-409C-BE32-E72D297353CC}">
              <c16:uniqueId val="{00000001-9EB3-400A-9CC0-B0674D06579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54.41</c:v>
                </c:pt>
                <c:pt idx="1">
                  <c:v>55.86</c:v>
                </c:pt>
                <c:pt idx="2">
                  <c:v>54.38</c:v>
                </c:pt>
                <c:pt idx="3">
                  <c:v>53.5</c:v>
                </c:pt>
                <c:pt idx="4">
                  <c:v>50.69</c:v>
                </c:pt>
              </c:numCache>
            </c:numRef>
          </c:val>
          <c:extLst>
            <c:ext xmlns:c16="http://schemas.microsoft.com/office/drawing/2014/chart" uri="{C3380CC4-5D6E-409C-BE32-E72D297353CC}">
              <c16:uniqueId val="{00000000-6C65-4EB4-AAC5-1B9358E7A0B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55.14</c:v>
                </c:pt>
                <c:pt idx="4">
                  <c:v>55.89</c:v>
                </c:pt>
              </c:numCache>
            </c:numRef>
          </c:val>
          <c:smooth val="0"/>
          <c:extLst>
            <c:ext xmlns:c16="http://schemas.microsoft.com/office/drawing/2014/chart" uri="{C3380CC4-5D6E-409C-BE32-E72D297353CC}">
              <c16:uniqueId val="{00000001-6C65-4EB4-AAC5-1B9358E7A0B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82.74</c:v>
                </c:pt>
                <c:pt idx="1">
                  <c:v>82.62</c:v>
                </c:pt>
                <c:pt idx="2">
                  <c:v>81.63</c:v>
                </c:pt>
                <c:pt idx="3">
                  <c:v>78.760000000000005</c:v>
                </c:pt>
                <c:pt idx="4">
                  <c:v>81.58</c:v>
                </c:pt>
              </c:numCache>
            </c:numRef>
          </c:val>
          <c:extLst>
            <c:ext xmlns:c16="http://schemas.microsoft.com/office/drawing/2014/chart" uri="{C3380CC4-5D6E-409C-BE32-E72D297353CC}">
              <c16:uniqueId val="{00000000-47CD-44FA-84F1-7A712535580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81.39</c:v>
                </c:pt>
                <c:pt idx="4">
                  <c:v>81.27</c:v>
                </c:pt>
              </c:numCache>
            </c:numRef>
          </c:val>
          <c:smooth val="0"/>
          <c:extLst>
            <c:ext xmlns:c16="http://schemas.microsoft.com/office/drawing/2014/chart" uri="{C3380CC4-5D6E-409C-BE32-E72D297353CC}">
              <c16:uniqueId val="{00000001-47CD-44FA-84F1-7A712535580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105.35</c:v>
                </c:pt>
                <c:pt idx="1">
                  <c:v>116.07</c:v>
                </c:pt>
                <c:pt idx="2">
                  <c:v>103.41</c:v>
                </c:pt>
                <c:pt idx="3">
                  <c:v>105.92</c:v>
                </c:pt>
                <c:pt idx="4">
                  <c:v>108.58</c:v>
                </c:pt>
              </c:numCache>
            </c:numRef>
          </c:val>
          <c:extLst>
            <c:ext xmlns:c16="http://schemas.microsoft.com/office/drawing/2014/chart" uri="{C3380CC4-5D6E-409C-BE32-E72D297353CC}">
              <c16:uniqueId val="{00000000-9F27-4FE5-A9A7-5F739295D6A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108.61</c:v>
                </c:pt>
                <c:pt idx="4">
                  <c:v>108.35</c:v>
                </c:pt>
              </c:numCache>
            </c:numRef>
          </c:val>
          <c:smooth val="0"/>
          <c:extLst>
            <c:ext xmlns:c16="http://schemas.microsoft.com/office/drawing/2014/chart" uri="{C3380CC4-5D6E-409C-BE32-E72D297353CC}">
              <c16:uniqueId val="{00000001-9F27-4FE5-A9A7-5F739295D6A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50.58</c:v>
                </c:pt>
                <c:pt idx="1">
                  <c:v>51.98</c:v>
                </c:pt>
                <c:pt idx="2">
                  <c:v>52.97</c:v>
                </c:pt>
                <c:pt idx="3">
                  <c:v>53.29</c:v>
                </c:pt>
                <c:pt idx="4">
                  <c:v>54.48</c:v>
                </c:pt>
              </c:numCache>
            </c:numRef>
          </c:val>
          <c:extLst>
            <c:ext xmlns:c16="http://schemas.microsoft.com/office/drawing/2014/chart" uri="{C3380CC4-5D6E-409C-BE32-E72D297353CC}">
              <c16:uniqueId val="{00000000-FF3F-4C53-BF34-6647A8A78EF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49.92</c:v>
                </c:pt>
                <c:pt idx="4">
                  <c:v>50.63</c:v>
                </c:pt>
              </c:numCache>
            </c:numRef>
          </c:val>
          <c:smooth val="0"/>
          <c:extLst>
            <c:ext xmlns:c16="http://schemas.microsoft.com/office/drawing/2014/chart" uri="{C3380CC4-5D6E-409C-BE32-E72D297353CC}">
              <c16:uniqueId val="{00000001-FF3F-4C53-BF34-6647A8A78EF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52-4AAE-98F2-54A5ADA572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16.88</c:v>
                </c:pt>
                <c:pt idx="4">
                  <c:v>18.28</c:v>
                </c:pt>
              </c:numCache>
            </c:numRef>
          </c:val>
          <c:smooth val="0"/>
          <c:extLst>
            <c:ext xmlns:c16="http://schemas.microsoft.com/office/drawing/2014/chart" uri="{C3380CC4-5D6E-409C-BE32-E72D297353CC}">
              <c16:uniqueId val="{00000001-3152-4AAE-98F2-54A5ADA572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AA-428A-A9C9-F27672643F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3.59</c:v>
                </c:pt>
                <c:pt idx="4">
                  <c:v>3.98</c:v>
                </c:pt>
              </c:numCache>
            </c:numRef>
          </c:val>
          <c:smooth val="0"/>
          <c:extLst>
            <c:ext xmlns:c16="http://schemas.microsoft.com/office/drawing/2014/chart" uri="{C3380CC4-5D6E-409C-BE32-E72D297353CC}">
              <c16:uniqueId val="{00000001-D4AA-428A-A9C9-F27672643F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1172.95</c:v>
                </c:pt>
                <c:pt idx="1">
                  <c:v>1318.2</c:v>
                </c:pt>
                <c:pt idx="2">
                  <c:v>1077.01</c:v>
                </c:pt>
                <c:pt idx="3">
                  <c:v>773.73</c:v>
                </c:pt>
                <c:pt idx="4">
                  <c:v>771</c:v>
                </c:pt>
              </c:numCache>
            </c:numRef>
          </c:val>
          <c:extLst>
            <c:ext xmlns:c16="http://schemas.microsoft.com/office/drawing/2014/chart" uri="{C3380CC4-5D6E-409C-BE32-E72D297353CC}">
              <c16:uniqueId val="{00000000-B632-4553-9274-9A5501C973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379.08</c:v>
                </c:pt>
                <c:pt idx="4">
                  <c:v>367.55</c:v>
                </c:pt>
              </c:numCache>
            </c:numRef>
          </c:val>
          <c:smooth val="0"/>
          <c:extLst>
            <c:ext xmlns:c16="http://schemas.microsoft.com/office/drawing/2014/chart" uri="{C3380CC4-5D6E-409C-BE32-E72D297353CC}">
              <c16:uniqueId val="{00000001-B632-4553-9274-9A5501C973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97.7</c:v>
                </c:pt>
                <c:pt idx="1">
                  <c:v>87.92</c:v>
                </c:pt>
                <c:pt idx="2">
                  <c:v>82.64</c:v>
                </c:pt>
                <c:pt idx="3">
                  <c:v>271.31</c:v>
                </c:pt>
                <c:pt idx="4">
                  <c:v>262.08999999999997</c:v>
                </c:pt>
              </c:numCache>
            </c:numRef>
          </c:val>
          <c:extLst>
            <c:ext xmlns:c16="http://schemas.microsoft.com/office/drawing/2014/chart" uri="{C3380CC4-5D6E-409C-BE32-E72D297353CC}">
              <c16:uniqueId val="{00000000-ADC1-472D-B9D8-500CCD43D3A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398.98</c:v>
                </c:pt>
                <c:pt idx="4">
                  <c:v>418.68</c:v>
                </c:pt>
              </c:numCache>
            </c:numRef>
          </c:val>
          <c:smooth val="0"/>
          <c:extLst>
            <c:ext xmlns:c16="http://schemas.microsoft.com/office/drawing/2014/chart" uri="{C3380CC4-5D6E-409C-BE32-E72D297353CC}">
              <c16:uniqueId val="{00000001-ADC1-472D-B9D8-500CCD43D3A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98.23</c:v>
                </c:pt>
                <c:pt idx="1">
                  <c:v>109.44</c:v>
                </c:pt>
                <c:pt idx="2">
                  <c:v>99.15</c:v>
                </c:pt>
                <c:pt idx="3">
                  <c:v>92.93</c:v>
                </c:pt>
                <c:pt idx="4">
                  <c:v>96.8</c:v>
                </c:pt>
              </c:numCache>
            </c:numRef>
          </c:val>
          <c:extLst>
            <c:ext xmlns:c16="http://schemas.microsoft.com/office/drawing/2014/chart" uri="{C3380CC4-5D6E-409C-BE32-E72D297353CC}">
              <c16:uniqueId val="{00000000-5EAF-4388-964D-DCFF27244AA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98.64</c:v>
                </c:pt>
                <c:pt idx="4">
                  <c:v>94.78</c:v>
                </c:pt>
              </c:numCache>
            </c:numRef>
          </c:val>
          <c:smooth val="0"/>
          <c:extLst>
            <c:ext xmlns:c16="http://schemas.microsoft.com/office/drawing/2014/chart" uri="{C3380CC4-5D6E-409C-BE32-E72D297353CC}">
              <c16:uniqueId val="{00000001-5EAF-4388-964D-DCFF27244AA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104.88</c:v>
                </c:pt>
                <c:pt idx="1">
                  <c:v>93.74</c:v>
                </c:pt>
                <c:pt idx="2">
                  <c:v>104.03</c:v>
                </c:pt>
                <c:pt idx="3">
                  <c:v>111.29</c:v>
                </c:pt>
                <c:pt idx="4">
                  <c:v>106.71</c:v>
                </c:pt>
              </c:numCache>
            </c:numRef>
          </c:val>
          <c:extLst>
            <c:ext xmlns:c16="http://schemas.microsoft.com/office/drawing/2014/chart" uri="{C3380CC4-5D6E-409C-BE32-E72D297353CC}">
              <c16:uniqueId val="{00000000-98B9-4517-BD17-4853A1C828E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178.92</c:v>
                </c:pt>
                <c:pt idx="4">
                  <c:v>181.3</c:v>
                </c:pt>
              </c:numCache>
            </c:numRef>
          </c:val>
          <c:smooth val="0"/>
          <c:extLst>
            <c:ext xmlns:c16="http://schemas.microsoft.com/office/drawing/2014/chart" uri="{C3380CC4-5D6E-409C-BE32-E72D297353CC}">
              <c16:uniqueId val="{00000001-98B9-4517-BD17-4853A1C828E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鳥取県　湯梨浜町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自治体職員</v>
      </c>
      <c r="AE8" s="83"/>
      <c r="AF8" s="83"/>
      <c r="AG8" s="83"/>
      <c r="AH8" s="83"/>
      <c r="AI8" s="83"/>
      <c r="AJ8" s="83"/>
      <c r="AK8" s="4"/>
      <c r="AL8" s="71">
        <f>データ!$R$6</f>
        <v>16741</v>
      </c>
      <c r="AM8" s="71"/>
      <c r="AN8" s="71"/>
      <c r="AO8" s="71"/>
      <c r="AP8" s="71"/>
      <c r="AQ8" s="71"/>
      <c r="AR8" s="71"/>
      <c r="AS8" s="71"/>
      <c r="AT8" s="67">
        <f>データ!$S$6</f>
        <v>77.94</v>
      </c>
      <c r="AU8" s="68"/>
      <c r="AV8" s="68"/>
      <c r="AW8" s="68"/>
      <c r="AX8" s="68"/>
      <c r="AY8" s="68"/>
      <c r="AZ8" s="68"/>
      <c r="BA8" s="68"/>
      <c r="BB8" s="70">
        <f>データ!$T$6</f>
        <v>214.79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80.64</v>
      </c>
      <c r="J10" s="68"/>
      <c r="K10" s="68"/>
      <c r="L10" s="68"/>
      <c r="M10" s="68"/>
      <c r="N10" s="68"/>
      <c r="O10" s="69"/>
      <c r="P10" s="70">
        <f>データ!$P$6</f>
        <v>97.26</v>
      </c>
      <c r="Q10" s="70"/>
      <c r="R10" s="70"/>
      <c r="S10" s="70"/>
      <c r="T10" s="70"/>
      <c r="U10" s="70"/>
      <c r="V10" s="70"/>
      <c r="W10" s="71">
        <f>データ!$Q$6</f>
        <v>2054</v>
      </c>
      <c r="X10" s="71"/>
      <c r="Y10" s="71"/>
      <c r="Z10" s="71"/>
      <c r="AA10" s="71"/>
      <c r="AB10" s="71"/>
      <c r="AC10" s="71"/>
      <c r="AD10" s="2"/>
      <c r="AE10" s="2"/>
      <c r="AF10" s="2"/>
      <c r="AG10" s="2"/>
      <c r="AH10" s="4"/>
      <c r="AI10" s="4"/>
      <c r="AJ10" s="4"/>
      <c r="AK10" s="4"/>
      <c r="AL10" s="71">
        <f>データ!$U$6</f>
        <v>16237</v>
      </c>
      <c r="AM10" s="71"/>
      <c r="AN10" s="71"/>
      <c r="AO10" s="71"/>
      <c r="AP10" s="71"/>
      <c r="AQ10" s="71"/>
      <c r="AR10" s="71"/>
      <c r="AS10" s="71"/>
      <c r="AT10" s="67">
        <f>データ!$V$6</f>
        <v>44.86</v>
      </c>
      <c r="AU10" s="68"/>
      <c r="AV10" s="68"/>
      <c r="AW10" s="68"/>
      <c r="AX10" s="68"/>
      <c r="AY10" s="68"/>
      <c r="AZ10" s="68"/>
      <c r="BA10" s="68"/>
      <c r="BB10" s="70">
        <f>データ!$W$6</f>
        <v>361.95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2IDcyj384iAoSaYf5DJb/7gvUkVFQt57PiKCUpU3ChiUtYrTr+7SAOxIET25HUhqkpBU87rY8XpfL4QKkkHvQ==" saltValue="uvHIrcHGoJECx7g6cn4c3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313700</v>
      </c>
      <c r="D6" s="34">
        <f t="shared" si="3"/>
        <v>46</v>
      </c>
      <c r="E6" s="34">
        <f t="shared" si="3"/>
        <v>1</v>
      </c>
      <c r="F6" s="34">
        <f t="shared" si="3"/>
        <v>0</v>
      </c>
      <c r="G6" s="34">
        <f t="shared" si="3"/>
        <v>1</v>
      </c>
      <c r="H6" s="34" t="str">
        <f t="shared" si="3"/>
        <v>鳥取県　湯梨浜町</v>
      </c>
      <c r="I6" s="34" t="str">
        <f t="shared" si="3"/>
        <v>法適用</v>
      </c>
      <c r="J6" s="34" t="str">
        <f t="shared" si="3"/>
        <v>水道事業</v>
      </c>
      <c r="K6" s="34" t="str">
        <f t="shared" si="3"/>
        <v>末端給水事業</v>
      </c>
      <c r="L6" s="34" t="str">
        <f t="shared" si="3"/>
        <v>A6</v>
      </c>
      <c r="M6" s="34" t="str">
        <f t="shared" si="3"/>
        <v>自治体職員</v>
      </c>
      <c r="N6" s="35" t="str">
        <f t="shared" si="3"/>
        <v>-</v>
      </c>
      <c r="O6" s="35">
        <f t="shared" si="3"/>
        <v>80.64</v>
      </c>
      <c r="P6" s="35">
        <f t="shared" si="3"/>
        <v>97.26</v>
      </c>
      <c r="Q6" s="35">
        <f t="shared" si="3"/>
        <v>2054</v>
      </c>
      <c r="R6" s="35">
        <f t="shared" si="3"/>
        <v>16741</v>
      </c>
      <c r="S6" s="35">
        <f t="shared" si="3"/>
        <v>77.94</v>
      </c>
      <c r="T6" s="35">
        <f t="shared" si="3"/>
        <v>214.79</v>
      </c>
      <c r="U6" s="35">
        <f t="shared" si="3"/>
        <v>16237</v>
      </c>
      <c r="V6" s="35">
        <f t="shared" si="3"/>
        <v>44.86</v>
      </c>
      <c r="W6" s="35">
        <f t="shared" si="3"/>
        <v>361.95</v>
      </c>
      <c r="X6" s="36">
        <f>IF(X7="",NA(),X7)</f>
        <v>105.35</v>
      </c>
      <c r="Y6" s="36">
        <f t="shared" ref="Y6:AG6" si="4">IF(Y7="",NA(),Y7)</f>
        <v>116.07</v>
      </c>
      <c r="Z6" s="36">
        <f t="shared" si="4"/>
        <v>103.41</v>
      </c>
      <c r="AA6" s="36">
        <f t="shared" si="4"/>
        <v>105.92</v>
      </c>
      <c r="AB6" s="36">
        <f t="shared" si="4"/>
        <v>108.58</v>
      </c>
      <c r="AC6" s="36">
        <f t="shared" si="4"/>
        <v>111.34</v>
      </c>
      <c r="AD6" s="36">
        <f t="shared" si="4"/>
        <v>110.02</v>
      </c>
      <c r="AE6" s="36">
        <f t="shared" si="4"/>
        <v>108.76</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3.59</v>
      </c>
      <c r="AR6" s="36">
        <f t="shared" si="5"/>
        <v>3.98</v>
      </c>
      <c r="AS6" s="35" t="str">
        <f>IF(AS7="","",IF(AS7="-","【-】","【"&amp;SUBSTITUTE(TEXT(AS7,"#,##0.00"),"-","△")&amp;"】"))</f>
        <v>【1.15】</v>
      </c>
      <c r="AT6" s="36">
        <f>IF(AT7="",NA(),AT7)</f>
        <v>1172.95</v>
      </c>
      <c r="AU6" s="36">
        <f t="shared" ref="AU6:BC6" si="6">IF(AU7="",NA(),AU7)</f>
        <v>1318.2</v>
      </c>
      <c r="AV6" s="36">
        <f t="shared" si="6"/>
        <v>1077.01</v>
      </c>
      <c r="AW6" s="36">
        <f t="shared" si="6"/>
        <v>773.73</v>
      </c>
      <c r="AX6" s="36">
        <f t="shared" si="6"/>
        <v>771</v>
      </c>
      <c r="AY6" s="36">
        <f t="shared" si="6"/>
        <v>388.67</v>
      </c>
      <c r="AZ6" s="36">
        <f t="shared" si="6"/>
        <v>355.27</v>
      </c>
      <c r="BA6" s="36">
        <f t="shared" si="6"/>
        <v>359.7</v>
      </c>
      <c r="BB6" s="36">
        <f t="shared" si="6"/>
        <v>379.08</v>
      </c>
      <c r="BC6" s="36">
        <f t="shared" si="6"/>
        <v>367.55</v>
      </c>
      <c r="BD6" s="35" t="str">
        <f>IF(BD7="","",IF(BD7="-","【-】","【"&amp;SUBSTITUTE(TEXT(BD7,"#,##0.00"),"-","△")&amp;"】"))</f>
        <v>【260.31】</v>
      </c>
      <c r="BE6" s="36">
        <f>IF(BE7="",NA(),BE7)</f>
        <v>97.7</v>
      </c>
      <c r="BF6" s="36">
        <f t="shared" ref="BF6:BN6" si="7">IF(BF7="",NA(),BF7)</f>
        <v>87.92</v>
      </c>
      <c r="BG6" s="36">
        <f t="shared" si="7"/>
        <v>82.64</v>
      </c>
      <c r="BH6" s="36">
        <f t="shared" si="7"/>
        <v>271.31</v>
      </c>
      <c r="BI6" s="36">
        <f t="shared" si="7"/>
        <v>262.08999999999997</v>
      </c>
      <c r="BJ6" s="36">
        <f t="shared" si="7"/>
        <v>422.5</v>
      </c>
      <c r="BK6" s="36">
        <f t="shared" si="7"/>
        <v>458.27</v>
      </c>
      <c r="BL6" s="36">
        <f t="shared" si="7"/>
        <v>447.01</v>
      </c>
      <c r="BM6" s="36">
        <f t="shared" si="7"/>
        <v>398.98</v>
      </c>
      <c r="BN6" s="36">
        <f t="shared" si="7"/>
        <v>418.68</v>
      </c>
      <c r="BO6" s="35" t="str">
        <f>IF(BO7="","",IF(BO7="-","【-】","【"&amp;SUBSTITUTE(TEXT(BO7,"#,##0.00"),"-","△")&amp;"】"))</f>
        <v>【275.67】</v>
      </c>
      <c r="BP6" s="36">
        <f>IF(BP7="",NA(),BP7)</f>
        <v>98.23</v>
      </c>
      <c r="BQ6" s="36">
        <f t="shared" ref="BQ6:BY6" si="8">IF(BQ7="",NA(),BQ7)</f>
        <v>109.44</v>
      </c>
      <c r="BR6" s="36">
        <f t="shared" si="8"/>
        <v>99.15</v>
      </c>
      <c r="BS6" s="36">
        <f t="shared" si="8"/>
        <v>92.93</v>
      </c>
      <c r="BT6" s="36">
        <f t="shared" si="8"/>
        <v>96.8</v>
      </c>
      <c r="BU6" s="36">
        <f t="shared" si="8"/>
        <v>101.64</v>
      </c>
      <c r="BV6" s="36">
        <f t="shared" si="8"/>
        <v>96.77</v>
      </c>
      <c r="BW6" s="36">
        <f t="shared" si="8"/>
        <v>95.81</v>
      </c>
      <c r="BX6" s="36">
        <f t="shared" si="8"/>
        <v>98.64</v>
      </c>
      <c r="BY6" s="36">
        <f t="shared" si="8"/>
        <v>94.78</v>
      </c>
      <c r="BZ6" s="35" t="str">
        <f>IF(BZ7="","",IF(BZ7="-","【-】","【"&amp;SUBSTITUTE(TEXT(BZ7,"#,##0.00"),"-","△")&amp;"】"))</f>
        <v>【100.05】</v>
      </c>
      <c r="CA6" s="36">
        <f>IF(CA7="",NA(),CA7)</f>
        <v>104.88</v>
      </c>
      <c r="CB6" s="36">
        <f t="shared" ref="CB6:CJ6" si="9">IF(CB7="",NA(),CB7)</f>
        <v>93.74</v>
      </c>
      <c r="CC6" s="36">
        <f t="shared" si="9"/>
        <v>104.03</v>
      </c>
      <c r="CD6" s="36">
        <f t="shared" si="9"/>
        <v>111.29</v>
      </c>
      <c r="CE6" s="36">
        <f t="shared" si="9"/>
        <v>106.71</v>
      </c>
      <c r="CF6" s="36">
        <f t="shared" si="9"/>
        <v>179.16</v>
      </c>
      <c r="CG6" s="36">
        <f t="shared" si="9"/>
        <v>187.18</v>
      </c>
      <c r="CH6" s="36">
        <f t="shared" si="9"/>
        <v>189.58</v>
      </c>
      <c r="CI6" s="36">
        <f t="shared" si="9"/>
        <v>178.92</v>
      </c>
      <c r="CJ6" s="36">
        <f t="shared" si="9"/>
        <v>181.3</v>
      </c>
      <c r="CK6" s="35" t="str">
        <f>IF(CK7="","",IF(CK7="-","【-】","【"&amp;SUBSTITUTE(TEXT(CK7,"#,##0.00"),"-","△")&amp;"】"))</f>
        <v>【166.40】</v>
      </c>
      <c r="CL6" s="36">
        <f>IF(CL7="",NA(),CL7)</f>
        <v>54.41</v>
      </c>
      <c r="CM6" s="36">
        <f t="shared" ref="CM6:CU6" si="10">IF(CM7="",NA(),CM7)</f>
        <v>55.86</v>
      </c>
      <c r="CN6" s="36">
        <f t="shared" si="10"/>
        <v>54.38</v>
      </c>
      <c r="CO6" s="36">
        <f t="shared" si="10"/>
        <v>53.5</v>
      </c>
      <c r="CP6" s="36">
        <f t="shared" si="10"/>
        <v>50.69</v>
      </c>
      <c r="CQ6" s="36">
        <f t="shared" si="10"/>
        <v>54.24</v>
      </c>
      <c r="CR6" s="36">
        <f t="shared" si="10"/>
        <v>55.88</v>
      </c>
      <c r="CS6" s="36">
        <f t="shared" si="10"/>
        <v>55.22</v>
      </c>
      <c r="CT6" s="36">
        <f t="shared" si="10"/>
        <v>55.14</v>
      </c>
      <c r="CU6" s="36">
        <f t="shared" si="10"/>
        <v>55.89</v>
      </c>
      <c r="CV6" s="35" t="str">
        <f>IF(CV7="","",IF(CV7="-","【-】","【"&amp;SUBSTITUTE(TEXT(CV7,"#,##0.00"),"-","△")&amp;"】"))</f>
        <v>【60.69】</v>
      </c>
      <c r="CW6" s="36">
        <f>IF(CW7="",NA(),CW7)</f>
        <v>82.74</v>
      </c>
      <c r="CX6" s="36">
        <f t="shared" ref="CX6:DF6" si="11">IF(CX7="",NA(),CX7)</f>
        <v>82.62</v>
      </c>
      <c r="CY6" s="36">
        <f t="shared" si="11"/>
        <v>81.63</v>
      </c>
      <c r="CZ6" s="36">
        <f t="shared" si="11"/>
        <v>78.760000000000005</v>
      </c>
      <c r="DA6" s="36">
        <f t="shared" si="11"/>
        <v>81.58</v>
      </c>
      <c r="DB6" s="36">
        <f t="shared" si="11"/>
        <v>81.680000000000007</v>
      </c>
      <c r="DC6" s="36">
        <f t="shared" si="11"/>
        <v>80.989999999999995</v>
      </c>
      <c r="DD6" s="36">
        <f t="shared" si="11"/>
        <v>80.930000000000007</v>
      </c>
      <c r="DE6" s="36">
        <f t="shared" si="11"/>
        <v>81.39</v>
      </c>
      <c r="DF6" s="36">
        <f t="shared" si="11"/>
        <v>81.27</v>
      </c>
      <c r="DG6" s="35" t="str">
        <f>IF(DG7="","",IF(DG7="-","【-】","【"&amp;SUBSTITUTE(TEXT(DG7,"#,##0.00"),"-","△")&amp;"】"))</f>
        <v>【89.82】</v>
      </c>
      <c r="DH6" s="36">
        <f>IF(DH7="",NA(),DH7)</f>
        <v>50.58</v>
      </c>
      <c r="DI6" s="36">
        <f t="shared" ref="DI6:DQ6" si="12">IF(DI7="",NA(),DI7)</f>
        <v>51.98</v>
      </c>
      <c r="DJ6" s="36">
        <f t="shared" si="12"/>
        <v>52.97</v>
      </c>
      <c r="DK6" s="36">
        <f t="shared" si="12"/>
        <v>53.29</v>
      </c>
      <c r="DL6" s="36">
        <f t="shared" si="12"/>
        <v>54.48</v>
      </c>
      <c r="DM6" s="36">
        <f t="shared" si="12"/>
        <v>48.14</v>
      </c>
      <c r="DN6" s="36">
        <f t="shared" si="12"/>
        <v>46.61</v>
      </c>
      <c r="DO6" s="36">
        <f t="shared" si="12"/>
        <v>47.97</v>
      </c>
      <c r="DP6" s="36">
        <f t="shared" si="12"/>
        <v>49.92</v>
      </c>
      <c r="DQ6" s="36">
        <f t="shared" si="12"/>
        <v>50.63</v>
      </c>
      <c r="DR6" s="35" t="str">
        <f>IF(DR7="","",IF(DR7="-","【-】","【"&amp;SUBSTITUTE(TEXT(DR7,"#,##0.00"),"-","△")&amp;"】"))</f>
        <v>【50.19】</v>
      </c>
      <c r="DS6" s="35">
        <f>IF(DS7="",NA(),DS7)</f>
        <v>0</v>
      </c>
      <c r="DT6" s="35">
        <f t="shared" ref="DT6:EB6" si="13">IF(DT7="",NA(),DT7)</f>
        <v>0</v>
      </c>
      <c r="DU6" s="35">
        <f t="shared" si="13"/>
        <v>0</v>
      </c>
      <c r="DV6" s="35">
        <f t="shared" si="13"/>
        <v>0</v>
      </c>
      <c r="DW6" s="35">
        <f t="shared" si="13"/>
        <v>0</v>
      </c>
      <c r="DX6" s="36">
        <f t="shared" si="13"/>
        <v>11.13</v>
      </c>
      <c r="DY6" s="36">
        <f t="shared" si="13"/>
        <v>10.84</v>
      </c>
      <c r="DZ6" s="36">
        <f t="shared" si="13"/>
        <v>15.33</v>
      </c>
      <c r="EA6" s="36">
        <f t="shared" si="13"/>
        <v>16.88</v>
      </c>
      <c r="EB6" s="36">
        <f t="shared" si="13"/>
        <v>18.28</v>
      </c>
      <c r="EC6" s="35" t="str">
        <f>IF(EC7="","",IF(EC7="-","【-】","【"&amp;SUBSTITUTE(TEXT(EC7,"#,##0.00"),"-","△")&amp;"】"))</f>
        <v>【20.63】</v>
      </c>
      <c r="ED6" s="35">
        <f>IF(ED7="",NA(),ED7)</f>
        <v>0</v>
      </c>
      <c r="EE6" s="36">
        <f t="shared" ref="EE6:EM6" si="14">IF(EE7="",NA(),EE7)</f>
        <v>1.37</v>
      </c>
      <c r="EF6" s="36">
        <f t="shared" si="14"/>
        <v>0.75</v>
      </c>
      <c r="EG6" s="36">
        <f t="shared" si="14"/>
        <v>0.61</v>
      </c>
      <c r="EH6" s="36">
        <f t="shared" si="14"/>
        <v>0.05</v>
      </c>
      <c r="EI6" s="36">
        <f t="shared" si="14"/>
        <v>0.47</v>
      </c>
      <c r="EJ6" s="36">
        <f t="shared" si="14"/>
        <v>0.39</v>
      </c>
      <c r="EK6" s="36">
        <f t="shared" si="14"/>
        <v>0.43</v>
      </c>
      <c r="EL6" s="36">
        <f t="shared" si="14"/>
        <v>0.52</v>
      </c>
      <c r="EM6" s="36">
        <f t="shared" si="14"/>
        <v>0.53</v>
      </c>
      <c r="EN6" s="35" t="str">
        <f>IF(EN7="","",IF(EN7="-","【-】","【"&amp;SUBSTITUTE(TEXT(EN7,"#,##0.00"),"-","△")&amp;"】"))</f>
        <v>【0.69】</v>
      </c>
    </row>
    <row r="7" spans="1:144" s="37" customFormat="1" x14ac:dyDescent="0.15">
      <c r="A7" s="29"/>
      <c r="B7" s="38">
        <v>2020</v>
      </c>
      <c r="C7" s="38">
        <v>313700</v>
      </c>
      <c r="D7" s="38">
        <v>46</v>
      </c>
      <c r="E7" s="38">
        <v>1</v>
      </c>
      <c r="F7" s="38">
        <v>0</v>
      </c>
      <c r="G7" s="38">
        <v>1</v>
      </c>
      <c r="H7" s="38" t="s">
        <v>93</v>
      </c>
      <c r="I7" s="38" t="s">
        <v>94</v>
      </c>
      <c r="J7" s="38" t="s">
        <v>95</v>
      </c>
      <c r="K7" s="38" t="s">
        <v>96</v>
      </c>
      <c r="L7" s="38" t="s">
        <v>97</v>
      </c>
      <c r="M7" s="38" t="s">
        <v>98</v>
      </c>
      <c r="N7" s="39" t="s">
        <v>99</v>
      </c>
      <c r="O7" s="39">
        <v>80.64</v>
      </c>
      <c r="P7" s="39">
        <v>97.26</v>
      </c>
      <c r="Q7" s="39">
        <v>2054</v>
      </c>
      <c r="R7" s="39">
        <v>16741</v>
      </c>
      <c r="S7" s="39">
        <v>77.94</v>
      </c>
      <c r="T7" s="39">
        <v>214.79</v>
      </c>
      <c r="U7" s="39">
        <v>16237</v>
      </c>
      <c r="V7" s="39">
        <v>44.86</v>
      </c>
      <c r="W7" s="39">
        <v>361.95</v>
      </c>
      <c r="X7" s="39">
        <v>105.35</v>
      </c>
      <c r="Y7" s="39">
        <v>116.07</v>
      </c>
      <c r="Z7" s="39">
        <v>103.41</v>
      </c>
      <c r="AA7" s="39">
        <v>105.92</v>
      </c>
      <c r="AB7" s="39">
        <v>108.58</v>
      </c>
      <c r="AC7" s="39">
        <v>111.34</v>
      </c>
      <c r="AD7" s="39">
        <v>110.02</v>
      </c>
      <c r="AE7" s="39">
        <v>108.76</v>
      </c>
      <c r="AF7" s="39">
        <v>108.61</v>
      </c>
      <c r="AG7" s="39">
        <v>108.35</v>
      </c>
      <c r="AH7" s="39">
        <v>110.27</v>
      </c>
      <c r="AI7" s="39">
        <v>0</v>
      </c>
      <c r="AJ7" s="39">
        <v>0</v>
      </c>
      <c r="AK7" s="39">
        <v>0</v>
      </c>
      <c r="AL7" s="39">
        <v>0</v>
      </c>
      <c r="AM7" s="39">
        <v>0</v>
      </c>
      <c r="AN7" s="39">
        <v>10.130000000000001</v>
      </c>
      <c r="AO7" s="39">
        <v>7.31</v>
      </c>
      <c r="AP7" s="39">
        <v>7.48</v>
      </c>
      <c r="AQ7" s="39">
        <v>3.59</v>
      </c>
      <c r="AR7" s="39">
        <v>3.98</v>
      </c>
      <c r="AS7" s="39">
        <v>1.1499999999999999</v>
      </c>
      <c r="AT7" s="39">
        <v>1172.95</v>
      </c>
      <c r="AU7" s="39">
        <v>1318.2</v>
      </c>
      <c r="AV7" s="39">
        <v>1077.01</v>
      </c>
      <c r="AW7" s="39">
        <v>773.73</v>
      </c>
      <c r="AX7" s="39">
        <v>771</v>
      </c>
      <c r="AY7" s="39">
        <v>388.67</v>
      </c>
      <c r="AZ7" s="39">
        <v>355.27</v>
      </c>
      <c r="BA7" s="39">
        <v>359.7</v>
      </c>
      <c r="BB7" s="39">
        <v>379.08</v>
      </c>
      <c r="BC7" s="39">
        <v>367.55</v>
      </c>
      <c r="BD7" s="39">
        <v>260.31</v>
      </c>
      <c r="BE7" s="39">
        <v>97.7</v>
      </c>
      <c r="BF7" s="39">
        <v>87.92</v>
      </c>
      <c r="BG7" s="39">
        <v>82.64</v>
      </c>
      <c r="BH7" s="39">
        <v>271.31</v>
      </c>
      <c r="BI7" s="39">
        <v>262.08999999999997</v>
      </c>
      <c r="BJ7" s="39">
        <v>422.5</v>
      </c>
      <c r="BK7" s="39">
        <v>458.27</v>
      </c>
      <c r="BL7" s="39">
        <v>447.01</v>
      </c>
      <c r="BM7" s="39">
        <v>398.98</v>
      </c>
      <c r="BN7" s="39">
        <v>418.68</v>
      </c>
      <c r="BO7" s="39">
        <v>275.67</v>
      </c>
      <c r="BP7" s="39">
        <v>98.23</v>
      </c>
      <c r="BQ7" s="39">
        <v>109.44</v>
      </c>
      <c r="BR7" s="39">
        <v>99.15</v>
      </c>
      <c r="BS7" s="39">
        <v>92.93</v>
      </c>
      <c r="BT7" s="39">
        <v>96.8</v>
      </c>
      <c r="BU7" s="39">
        <v>101.64</v>
      </c>
      <c r="BV7" s="39">
        <v>96.77</v>
      </c>
      <c r="BW7" s="39">
        <v>95.81</v>
      </c>
      <c r="BX7" s="39">
        <v>98.64</v>
      </c>
      <c r="BY7" s="39">
        <v>94.78</v>
      </c>
      <c r="BZ7" s="39">
        <v>100.05</v>
      </c>
      <c r="CA7" s="39">
        <v>104.88</v>
      </c>
      <c r="CB7" s="39">
        <v>93.74</v>
      </c>
      <c r="CC7" s="39">
        <v>104.03</v>
      </c>
      <c r="CD7" s="39">
        <v>111.29</v>
      </c>
      <c r="CE7" s="39">
        <v>106.71</v>
      </c>
      <c r="CF7" s="39">
        <v>179.16</v>
      </c>
      <c r="CG7" s="39">
        <v>187.18</v>
      </c>
      <c r="CH7" s="39">
        <v>189.58</v>
      </c>
      <c r="CI7" s="39">
        <v>178.92</v>
      </c>
      <c r="CJ7" s="39">
        <v>181.3</v>
      </c>
      <c r="CK7" s="39">
        <v>166.4</v>
      </c>
      <c r="CL7" s="39">
        <v>54.41</v>
      </c>
      <c r="CM7" s="39">
        <v>55.86</v>
      </c>
      <c r="CN7" s="39">
        <v>54.38</v>
      </c>
      <c r="CO7" s="39">
        <v>53.5</v>
      </c>
      <c r="CP7" s="39">
        <v>50.69</v>
      </c>
      <c r="CQ7" s="39">
        <v>54.24</v>
      </c>
      <c r="CR7" s="39">
        <v>55.88</v>
      </c>
      <c r="CS7" s="39">
        <v>55.22</v>
      </c>
      <c r="CT7" s="39">
        <v>55.14</v>
      </c>
      <c r="CU7" s="39">
        <v>55.89</v>
      </c>
      <c r="CV7" s="39">
        <v>60.69</v>
      </c>
      <c r="CW7" s="39">
        <v>82.74</v>
      </c>
      <c r="CX7" s="39">
        <v>82.62</v>
      </c>
      <c r="CY7" s="39">
        <v>81.63</v>
      </c>
      <c r="CZ7" s="39">
        <v>78.760000000000005</v>
      </c>
      <c r="DA7" s="39">
        <v>81.58</v>
      </c>
      <c r="DB7" s="39">
        <v>81.680000000000007</v>
      </c>
      <c r="DC7" s="39">
        <v>80.989999999999995</v>
      </c>
      <c r="DD7" s="39">
        <v>80.930000000000007</v>
      </c>
      <c r="DE7" s="39">
        <v>81.39</v>
      </c>
      <c r="DF7" s="39">
        <v>81.27</v>
      </c>
      <c r="DG7" s="39">
        <v>89.82</v>
      </c>
      <c r="DH7" s="39">
        <v>50.58</v>
      </c>
      <c r="DI7" s="39">
        <v>51.98</v>
      </c>
      <c r="DJ7" s="39">
        <v>52.97</v>
      </c>
      <c r="DK7" s="39">
        <v>53.29</v>
      </c>
      <c r="DL7" s="39">
        <v>54.48</v>
      </c>
      <c r="DM7" s="39">
        <v>48.14</v>
      </c>
      <c r="DN7" s="39">
        <v>46.61</v>
      </c>
      <c r="DO7" s="39">
        <v>47.97</v>
      </c>
      <c r="DP7" s="39">
        <v>49.92</v>
      </c>
      <c r="DQ7" s="39">
        <v>50.63</v>
      </c>
      <c r="DR7" s="39">
        <v>50.19</v>
      </c>
      <c r="DS7" s="39">
        <v>0</v>
      </c>
      <c r="DT7" s="39">
        <v>0</v>
      </c>
      <c r="DU7" s="39">
        <v>0</v>
      </c>
      <c r="DV7" s="39">
        <v>0</v>
      </c>
      <c r="DW7" s="39">
        <v>0</v>
      </c>
      <c r="DX7" s="39">
        <v>11.13</v>
      </c>
      <c r="DY7" s="39">
        <v>10.84</v>
      </c>
      <c r="DZ7" s="39">
        <v>15.33</v>
      </c>
      <c r="EA7" s="39">
        <v>16.88</v>
      </c>
      <c r="EB7" s="39">
        <v>18.28</v>
      </c>
      <c r="EC7" s="39">
        <v>20.63</v>
      </c>
      <c r="ED7" s="39">
        <v>0</v>
      </c>
      <c r="EE7" s="39">
        <v>1.37</v>
      </c>
      <c r="EF7" s="39">
        <v>0.75</v>
      </c>
      <c r="EG7" s="39">
        <v>0.61</v>
      </c>
      <c r="EH7" s="39">
        <v>0.05</v>
      </c>
      <c r="EI7" s="39">
        <v>0.47</v>
      </c>
      <c r="EJ7" s="39">
        <v>0.39</v>
      </c>
      <c r="EK7" s="39">
        <v>0.43</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岡本 香織</cp:lastModifiedBy>
  <cp:lastPrinted>2022-01-13T04:32:17Z</cp:lastPrinted>
  <dcterms:created xsi:type="dcterms:W3CDTF">2021-12-03T06:54:57Z</dcterms:created>
  <dcterms:modified xsi:type="dcterms:W3CDTF">2022-01-14T03:58:16Z</dcterms:modified>
  <cp:category/>
</cp:coreProperties>
</file>