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職員共有FS\建設水道課\上下水道室\23 ○決算統計\08 経営比較分析表（平成26年度～）\R03\"/>
    </mc:Choice>
  </mc:AlternateContent>
  <workbookProtection workbookAlgorithmName="SHA-512" workbookHashValue="F+BYJxcHlJQ1BsUY+8ZAXh72MNfNgxl+lnsYHeZlBrUmRMA9OqyyBBP4N8VXnu6ZTw4sMZsh8G/nT1xJZTQ3xg==" workbookSaltValue="6K41pkcaadtUicFcPpWjyQ==" workbookSpinCount="100000" lockStructure="1"/>
  <bookViews>
    <workbookView xWindow="0" yWindow="0" windowWidth="20490" windowHeight="715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AT10" i="4"/>
  <c r="AL10" i="4"/>
  <c r="AD10" i="4"/>
  <c r="I10" i="4"/>
  <c r="B10" i="4"/>
  <c r="AL8" i="4"/>
  <c r="P8" i="4"/>
  <c r="I8" i="4"/>
</calcChain>
</file>

<file path=xl/sharedStrings.xml><?xml version="1.0" encoding="utf-8"?>
<sst xmlns="http://schemas.openxmlformats.org/spreadsheetml/2006/main" count="241" uniqueCount="122">
  <si>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</si>
  <si>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</si>
  <si>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</si>
  <si>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</si>
  <si>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</si>
  <si>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</si>
  <si>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</si>
  <si>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</si>
  <si>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</si>
  <si>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</si>
  <si>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</si>
  <si>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</si>
  <si>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</si>
  <si>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</si>
  <si>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</si>
  <si>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</si>
  <si>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</si>
  <si>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</si>
  <si>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</si>
  <si>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</si>
  <si>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</si>
  <si>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</si>
  <si>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</si>
  <si>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</si>
  <si>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</si>
  <si>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</si>
  <si>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</si>
  <si>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</si>
  <si>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</si>
  <si>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</si>
  <si>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</si>
  <si>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</si>
  <si>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</si>
  <si>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</si>
  <si>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</si>
  <si>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</si>
  <si>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</si>
  <si>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</si>
  <si>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</si>
  <si>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</si>
  <si>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</si>
  <si>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</si>
  <si>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</si>
  <si>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</si>
  <si>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</si>
  <si>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</si>
  <si>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</si>
  <si>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</si>
  <si>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</si>
  <si>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</si>
  <si>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</si>
  <si>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</si>
  <si>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</si>
  <si>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</si>
  <si>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</si>
  <si>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</si>
  <si>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</si>
  <si>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</si>
  <si>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</si>
  <si>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</si>
  <si>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</si>
  <si>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</si>
  <si>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</si>
  <si>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</si>
  <si>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</si>
  <si>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</si>
  <si>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</si>
  <si>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</si>
  <si>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</si>
  <si>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</si>
  <si>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</si>
  <si>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</si>
  <si>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</si>
  <si>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</si>
  <si>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</si>
  <si>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</si>
  <si>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</si>
  <si>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</si>
  <si>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</si>
  <si>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</si>
  <si>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</si>
  <si>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</si>
  <si>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</si>
  <si>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</si>
  <si>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</si>
  <si>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</si>
  <si>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</si>
  <si>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</si>
  <si>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</si>
  <si>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</si>
  <si>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</si>
  <si>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</si>
  <si>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</si>
  <si>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</si>
  <si>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</si>
  <si>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</si>
  <si>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</si>
  <si>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</si>
  <si>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三朝町</t>
  </si>
  <si>
    <t>法非適用</t>
  </si>
  <si>
    <t>下水道事業</t>
  </si>
  <si>
    <t>林業集落排水</t>
  </si>
  <si>
    <t>G2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</si>
  <si>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</si>
  <si>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</si>
  <si>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</si>
  <si>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</si>
  <si>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</si>
  <si>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</si>
  <si>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</si>
  <si>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</si>
  <si>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</si>
  <si>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</si>
  <si>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</si>
  <si>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</si>
  <si>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</si>
  <si>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</si>
  <si>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</si>
  <si>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</si>
  <si>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処理区域が１集落と極めて小さな事業であるため、人口減少に伴う処理量の減などで予算規模も年々縮小の一途をたどっている。また施設が比較的新しく大きな修繕費用等は発生していないが、集落排水処理事業（農集、林集、小規模）の中でも特に運営が厳しい事業であるため、公債費相当額に加え収支不足額を一般会計繰入金で賄っている状況にある。このため⑤経費回収率は類似団体を下回り、⑥汚水処理原価では年々上昇傾向が続く状況となっている。
　現状では早急な経営改善や規模縮小は困難であるが、引き続き経費の見直しなど費用面の削減や徴収強化を進めるとともに、料金体系の見直しも必要となっている。</t>
    <phoneticPr fontId="4"/>
  </si>
  <si>
    <t>　供用開始が平成10年度と施設が比較的新しいこともあり、大規模な施設更新には至っていない状況にある。今後も大規模な施設更新は行わず、異常があれば更新する事後保全型の管理を行っていく。</t>
    <phoneticPr fontId="4"/>
  </si>
  <si>
    <t>　経営環境が厳しさを増す中で、長期的かつ安定した経営に向けた検討が必要となっている。
①人口が大きく減少する中で、安定した料金収入を確保するため、徴収率の向上に加えて料金体系の見直しを図る必要がある。
②外部委託による維持管理費など、経費の削減についても検討を行う。
③汚水処理事業の継続に向け、一般会計繰入金の拡充等について検討を行う。</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</si>
</sst>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0CE-4550-8BAD-2DCB7BBFFC8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0.02</c:v>
                </c:pt>
                <c:pt idx="1">
                  <c:v>0</c:v>
                </c:pt>
                <c:pt idx="2">
                  <c:v>0</c:v>
                </c:pt>
                <c:pt idx="3">
                  <c:v>0</c:v>
                </c:pt>
                <c:pt idx="4">
                  <c:v>0</c:v>
                </c:pt>
              </c:numCache>
            </c:numRef>
          </c:val>
          <c:smooth val="0"/>
          <c:extLst>
            <c:ext xmlns:c16="http://schemas.microsoft.com/office/drawing/2014/chart" uri="{C3380CC4-5D6E-409C-BE32-E72D297353CC}">
              <c16:uniqueId val="{00000001-B0CE-4550-8BAD-2DCB7BBFFC8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C3A-4179-B5C6-491A245C03B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40.53</c:v>
                </c:pt>
                <c:pt idx="1">
                  <c:v>40.67</c:v>
                </c:pt>
                <c:pt idx="2">
                  <c:v>48.01</c:v>
                </c:pt>
                <c:pt idx="3">
                  <c:v>40.28</c:v>
                </c:pt>
                <c:pt idx="4">
                  <c:v>42.48</c:v>
                </c:pt>
              </c:numCache>
            </c:numRef>
          </c:val>
          <c:smooth val="0"/>
          <c:extLst>
            <c:ext xmlns:c16="http://schemas.microsoft.com/office/drawing/2014/chart" uri="{C3380CC4-5D6E-409C-BE32-E72D297353CC}">
              <c16:uniqueId val="{00000001-FC3A-4179-B5C6-491A245C03B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72</c:v>
                </c:pt>
                <c:pt idx="1">
                  <c:v>69.569999999999993</c:v>
                </c:pt>
                <c:pt idx="2">
                  <c:v>70.83</c:v>
                </c:pt>
                <c:pt idx="3">
                  <c:v>68.180000000000007</c:v>
                </c:pt>
                <c:pt idx="4">
                  <c:v>87.5</c:v>
                </c:pt>
              </c:numCache>
            </c:numRef>
          </c:val>
          <c:extLst>
            <c:ext xmlns:c16="http://schemas.microsoft.com/office/drawing/2014/chart" uri="{C3380CC4-5D6E-409C-BE32-E72D297353CC}">
              <c16:uniqueId val="{00000000-9F01-451D-87B4-539B121649E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90.28</c:v>
                </c:pt>
                <c:pt idx="1">
                  <c:v>89.47</c:v>
                </c:pt>
                <c:pt idx="2">
                  <c:v>91.18</c:v>
                </c:pt>
                <c:pt idx="3">
                  <c:v>90.78</c:v>
                </c:pt>
                <c:pt idx="4">
                  <c:v>90.73</c:v>
                </c:pt>
              </c:numCache>
            </c:numRef>
          </c:val>
          <c:smooth val="0"/>
          <c:extLst>
            <c:ext xmlns:c16="http://schemas.microsoft.com/office/drawing/2014/chart" uri="{C3380CC4-5D6E-409C-BE32-E72D297353CC}">
              <c16:uniqueId val="{00000001-9F01-451D-87B4-539B121649E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53.59</c:v>
                </c:pt>
                <c:pt idx="1">
                  <c:v>48.96</c:v>
                </c:pt>
                <c:pt idx="2">
                  <c:v>54.82</c:v>
                </c:pt>
                <c:pt idx="3">
                  <c:v>58.68</c:v>
                </c:pt>
                <c:pt idx="4">
                  <c:v>57.52</c:v>
                </c:pt>
              </c:numCache>
            </c:numRef>
          </c:val>
          <c:extLst>
            <c:ext xmlns:c16="http://schemas.microsoft.com/office/drawing/2014/chart" uri="{C3380CC4-5D6E-409C-BE32-E72D297353CC}">
              <c16:uniqueId val="{00000000-3E50-4E2C-88BA-013AA50C9E1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50-4E2C-88BA-013AA50C9E1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995-475C-B8BA-78ABA307C2B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95-475C-B8BA-78ABA307C2B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6B4-4947-9844-A85126D5DB1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B4-4947-9844-A85126D5DB1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806-46AF-BEA7-2BBE815B99E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06-46AF-BEA7-2BBE815B99E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3D-4079-9027-9BAFDA225C8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3D-4079-9027-9BAFDA225C8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F37-4FAD-B359-462C918AC9A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776.75</c:v>
                </c:pt>
                <c:pt idx="1">
                  <c:v>438.26</c:v>
                </c:pt>
                <c:pt idx="2">
                  <c:v>506.14</c:v>
                </c:pt>
                <c:pt idx="3">
                  <c:v>544.96</c:v>
                </c:pt>
                <c:pt idx="4">
                  <c:v>406.44</c:v>
                </c:pt>
              </c:numCache>
            </c:numRef>
          </c:val>
          <c:smooth val="0"/>
          <c:extLst>
            <c:ext xmlns:c16="http://schemas.microsoft.com/office/drawing/2014/chart" uri="{C3380CC4-5D6E-409C-BE32-E72D297353CC}">
              <c16:uniqueId val="{00000001-AF37-4FAD-B359-462C918AC9A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38.29</c:v>
                </c:pt>
                <c:pt idx="1">
                  <c:v>32.42</c:v>
                </c:pt>
                <c:pt idx="2">
                  <c:v>35.090000000000003</c:v>
                </c:pt>
                <c:pt idx="3">
                  <c:v>39.85</c:v>
                </c:pt>
                <c:pt idx="4">
                  <c:v>37.299999999999997</c:v>
                </c:pt>
              </c:numCache>
            </c:numRef>
          </c:val>
          <c:extLst>
            <c:ext xmlns:c16="http://schemas.microsoft.com/office/drawing/2014/chart" uri="{C3380CC4-5D6E-409C-BE32-E72D297353CC}">
              <c16:uniqueId val="{00000000-5734-454C-8F7A-37DF9279AAA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38.49</c:v>
                </c:pt>
                <c:pt idx="1">
                  <c:v>39.86</c:v>
                </c:pt>
                <c:pt idx="2">
                  <c:v>35.86</c:v>
                </c:pt>
                <c:pt idx="3">
                  <c:v>42.51</c:v>
                </c:pt>
                <c:pt idx="4">
                  <c:v>35.93</c:v>
                </c:pt>
              </c:numCache>
            </c:numRef>
          </c:val>
          <c:smooth val="0"/>
          <c:extLst>
            <c:ext xmlns:c16="http://schemas.microsoft.com/office/drawing/2014/chart" uri="{C3380CC4-5D6E-409C-BE32-E72D297353CC}">
              <c16:uniqueId val="{00000001-5734-454C-8F7A-37DF9279AAA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459.24</c:v>
                </c:pt>
                <c:pt idx="1">
                  <c:v>550.82000000000005</c:v>
                </c:pt>
                <c:pt idx="2">
                  <c:v>530.88</c:v>
                </c:pt>
                <c:pt idx="3">
                  <c:v>543.9</c:v>
                </c:pt>
                <c:pt idx="4">
                  <c:v>516.84</c:v>
                </c:pt>
              </c:numCache>
            </c:numRef>
          </c:val>
          <c:extLst>
            <c:ext xmlns:c16="http://schemas.microsoft.com/office/drawing/2014/chart" uri="{C3380CC4-5D6E-409C-BE32-E72D297353CC}">
              <c16:uniqueId val="{00000000-D73A-4494-9FED-EFC370694E0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479.21</c:v>
                </c:pt>
                <c:pt idx="1">
                  <c:v>451.49</c:v>
                </c:pt>
                <c:pt idx="2">
                  <c:v>448.63</c:v>
                </c:pt>
                <c:pt idx="3">
                  <c:v>447.34</c:v>
                </c:pt>
                <c:pt idx="4">
                  <c:v>499.55</c:v>
                </c:pt>
              </c:numCache>
            </c:numRef>
          </c:val>
          <c:smooth val="0"/>
          <c:extLst>
            <c:ext xmlns:c16="http://schemas.microsoft.com/office/drawing/2014/chart" uri="{C3380CC4-5D6E-409C-BE32-E72D297353CC}">
              <c16:uniqueId val="{00000001-D73A-4494-9FED-EFC370694E0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【430.60】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【90.04】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【490.99】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7"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鳥取県　三朝町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林業集落排水</v>
      </c>
      <c r="Q8" s="72"/>
      <c r="R8" s="72"/>
      <c r="S8" s="72"/>
      <c r="T8" s="72"/>
      <c r="U8" s="72"/>
      <c r="V8" s="72"/>
      <c r="W8" s="72" t="str">
        <f>データ!L6</f>
        <v>G2</v>
      </c>
      <c r="X8" s="72"/>
      <c r="Y8" s="72"/>
      <c r="Z8" s="72"/>
      <c r="AA8" s="72"/>
      <c r="AB8" s="72"/>
      <c r="AC8" s="72"/>
      <c r="AD8" s="73" t="str">
        <f>データ!$M$6</f>
        <v>非設置</v>
      </c>
      <c r="AE8" s="73"/>
      <c r="AF8" s="73"/>
      <c r="AG8" s="73"/>
      <c r="AH8" s="73"/>
      <c r="AI8" s="73"/>
      <c r="AJ8" s="73"/>
      <c r="AK8" s="3"/>
      <c r="AL8" s="69">
        <f>データ!S6</f>
        <v>6340</v>
      </c>
      <c r="AM8" s="69"/>
      <c r="AN8" s="69"/>
      <c r="AO8" s="69"/>
      <c r="AP8" s="69"/>
      <c r="AQ8" s="69"/>
      <c r="AR8" s="69"/>
      <c r="AS8" s="69"/>
      <c r="AT8" s="68">
        <f>データ!T6</f>
        <v>233.52</v>
      </c>
      <c r="AU8" s="68"/>
      <c r="AV8" s="68"/>
      <c r="AW8" s="68"/>
      <c r="AX8" s="68"/>
      <c r="AY8" s="68"/>
      <c r="AZ8" s="68"/>
      <c r="BA8" s="68"/>
      <c r="BB8" s="68">
        <f>データ!U6</f>
        <v>27.15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0.38</v>
      </c>
      <c r="Q10" s="68"/>
      <c r="R10" s="68"/>
      <c r="S10" s="68"/>
      <c r="T10" s="68"/>
      <c r="U10" s="68"/>
      <c r="V10" s="68"/>
      <c r="W10" s="68">
        <f>データ!Q6</f>
        <v>100</v>
      </c>
      <c r="X10" s="68"/>
      <c r="Y10" s="68"/>
      <c r="Z10" s="68"/>
      <c r="AA10" s="68"/>
      <c r="AB10" s="68"/>
      <c r="AC10" s="68"/>
      <c r="AD10" s="69">
        <f>データ!R6</f>
        <v>3520</v>
      </c>
      <c r="AE10" s="69"/>
      <c r="AF10" s="69"/>
      <c r="AG10" s="69"/>
      <c r="AH10" s="69"/>
      <c r="AI10" s="69"/>
      <c r="AJ10" s="69"/>
      <c r="AK10" s="2"/>
      <c r="AL10" s="69">
        <f>データ!V6</f>
        <v>24</v>
      </c>
      <c r="AM10" s="69"/>
      <c r="AN10" s="69"/>
      <c r="AO10" s="69"/>
      <c r="AP10" s="69"/>
      <c r="AQ10" s="69"/>
      <c r="AR10" s="69"/>
      <c r="AS10" s="69"/>
      <c r="AT10" s="68">
        <f>データ!W6</f>
        <v>0.02</v>
      </c>
      <c r="AU10" s="68"/>
      <c r="AV10" s="68"/>
      <c r="AW10" s="68"/>
      <c r="AX10" s="68"/>
      <c r="AY10" s="68"/>
      <c r="AZ10" s="68"/>
      <c r="BA10" s="68"/>
      <c r="BB10" s="68">
        <f>データ!X6</f>
        <v>1200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120</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121</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【430.60】</v>
      </c>
      <c r="I86" s="26" t="str">
        <f>データ!CA6</f>
        <v>【36.30】</v>
      </c>
      <c r="J86" s="26" t="str">
        <f>データ!CL6</f>
        <v>【490.99】</v>
      </c>
      <c r="K86" s="26" t="str">
        <f>データ!CW6</f>
        <v>【42.82】</v>
      </c>
      <c r="L86" s="26" t="str">
        <f>データ!DH6</f>
        <v>【90.04】</v>
      </c>
      <c r="M86" s="26" t="s">
        <v>43</v>
      </c>
      <c r="N86" s="26" t="s">
        <v>44</v>
      </c>
      <c r="O86" s="26" t="str">
        <f>データ!EO6</f>
        <v>【0.00】</v>
      </c>
    </row>
  </sheetData>
  <sheetProtection algorithmName="SHA-512" hashValue="9bH5gM9zmoRBOho+pt2wzZYSKyTCJWJDtbbPZRBjVDl6QnAn1r2q16q0pBr+7O6b82CAOpS0nxKuywEEsLgZPw==" saltValue="Kg5DgQ2pd/H6NZRQxIAOL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313645</v>
      </c>
      <c r="D6" s="33">
        <f t="shared" si="3"/>
        <v>47</v>
      </c>
      <c r="E6" s="33">
        <f t="shared" si="3"/>
        <v>17</v>
      </c>
      <c r="F6" s="33">
        <f t="shared" si="3"/>
        <v>7</v>
      </c>
      <c r="G6" s="33">
        <f t="shared" si="3"/>
        <v>0</v>
      </c>
      <c r="H6" s="33" t="str">
        <f t="shared" si="3"/>
        <v>鳥取県　三朝町</v>
      </c>
      <c r="I6" s="33" t="str">
        <f t="shared" si="3"/>
        <v>法非適用</v>
      </c>
      <c r="J6" s="33" t="str">
        <f t="shared" si="3"/>
        <v>下水道事業</v>
      </c>
      <c r="K6" s="33" t="str">
        <f t="shared" si="3"/>
        <v>林業集落排水</v>
      </c>
      <c r="L6" s="33" t="str">
        <f t="shared" si="3"/>
        <v>G2</v>
      </c>
      <c r="M6" s="33" t="str">
        <f t="shared" si="3"/>
        <v>非設置</v>
      </c>
      <c r="N6" s="34" t="str">
        <f t="shared" si="3"/>
        <v>-</v>
      </c>
      <c r="O6" s="34" t="str">
        <f t="shared" si="3"/>
        <v>該当数値なし</v>
      </c>
      <c r="P6" s="34">
        <f t="shared" si="3"/>
        <v>0.38</v>
      </c>
      <c r="Q6" s="34">
        <f t="shared" si="3"/>
        <v>100</v>
      </c>
      <c r="R6" s="34">
        <f t="shared" si="3"/>
        <v>3520</v>
      </c>
      <c r="S6" s="34">
        <f t="shared" si="3"/>
        <v>6340</v>
      </c>
      <c r="T6" s="34">
        <f t="shared" si="3"/>
        <v>233.52</v>
      </c>
      <c r="U6" s="34">
        <f t="shared" si="3"/>
        <v>27.15</v>
      </c>
      <c r="V6" s="34">
        <f t="shared" si="3"/>
        <v>24</v>
      </c>
      <c r="W6" s="34">
        <f t="shared" si="3"/>
        <v>0.02</v>
      </c>
      <c r="X6" s="34">
        <f t="shared" si="3"/>
        <v>1200</v>
      </c>
      <c r="Y6" s="35">
        <f>IF(Y7="",NA(),Y7)</f>
        <v>53.59</v>
      </c>
      <c r="Z6" s="35">
        <f t="shared" ref="Z6:AH6" si="4">IF(Z7="",NA(),Z7)</f>
        <v>48.96</v>
      </c>
      <c r="AA6" s="35">
        <f t="shared" si="4"/>
        <v>54.82</v>
      </c>
      <c r="AB6" s="35">
        <f t="shared" si="4"/>
        <v>58.68</v>
      </c>
      <c r="AC6" s="35">
        <f t="shared" si="4"/>
        <v>57.52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776.75</v>
      </c>
      <c r="BL6" s="35">
        <f t="shared" si="7"/>
        <v>438.26</v>
      </c>
      <c r="BM6" s="35">
        <f t="shared" si="7"/>
        <v>506.14</v>
      </c>
      <c r="BN6" s="35">
        <f t="shared" si="7"/>
        <v>544.96</v>
      </c>
      <c r="BO6" s="35">
        <f t="shared" si="7"/>
        <v>406.44</v>
      </c>
      <c r="BP6" s="34" t="str">
        <f>IF(BP7="","",IF(BP7="-","【-】","【"&amp;SUBSTITUTE(TEXT(BP7,"#,##0.00"),"-","△")&amp;"】"))</f>
        <v>【430.60】</v>
      </c>
      <c r="BQ6" s="35">
        <f>IF(BQ7="",NA(),BQ7)</f>
        <v>38.29</v>
      </c>
      <c r="BR6" s="35">
        <f t="shared" ref="BR6:BZ6" si="8">IF(BR7="",NA(),BR7)</f>
        <v>32.42</v>
      </c>
      <c r="BS6" s="35">
        <f t="shared" si="8"/>
        <v>35.090000000000003</v>
      </c>
      <c r="BT6" s="35">
        <f t="shared" si="8"/>
        <v>39.85</v>
      </c>
      <c r="BU6" s="35">
        <f t="shared" si="8"/>
        <v>37.299999999999997</v>
      </c>
      <c r="BV6" s="35">
        <f t="shared" si="8"/>
        <v>38.49</v>
      </c>
      <c r="BW6" s="35">
        <f t="shared" si="8"/>
        <v>39.86</v>
      </c>
      <c r="BX6" s="35">
        <f t="shared" si="8"/>
        <v>35.86</v>
      </c>
      <c r="BY6" s="35">
        <f t="shared" si="8"/>
        <v>42.51</v>
      </c>
      <c r="BZ6" s="35">
        <f t="shared" si="8"/>
        <v>35.93</v>
      </c>
      <c r="CA6" s="34" t="str">
        <f>IF(CA7="","",IF(CA7="-","【-】","【"&amp;SUBSTITUTE(TEXT(CA7,"#,##0.00"),"-","△")&amp;"】"))</f>
        <v>【36.30】</v>
      </c>
      <c r="CB6" s="35">
        <f>IF(CB7="",NA(),CB7)</f>
        <v>459.24</v>
      </c>
      <c r="CC6" s="35">
        <f t="shared" ref="CC6:CK6" si="9">IF(CC7="",NA(),CC7)</f>
        <v>550.82000000000005</v>
      </c>
      <c r="CD6" s="35">
        <f t="shared" si="9"/>
        <v>530.88</v>
      </c>
      <c r="CE6" s="35">
        <f t="shared" si="9"/>
        <v>543.9</v>
      </c>
      <c r="CF6" s="35">
        <f t="shared" si="9"/>
        <v>516.84</v>
      </c>
      <c r="CG6" s="35">
        <f t="shared" si="9"/>
        <v>479.21</v>
      </c>
      <c r="CH6" s="35">
        <f t="shared" si="9"/>
        <v>451.49</v>
      </c>
      <c r="CI6" s="35">
        <f t="shared" si="9"/>
        <v>448.63</v>
      </c>
      <c r="CJ6" s="35">
        <f t="shared" si="9"/>
        <v>447.34</v>
      </c>
      <c r="CK6" s="35">
        <f t="shared" si="9"/>
        <v>499.55</v>
      </c>
      <c r="CL6" s="34" t="str">
        <f>IF(CL7="","",IF(CL7="-","【-】","【"&amp;SUBSTITUTE(TEXT(CL7,"#,##0.00"),"-","△")&amp;"】"))</f>
        <v>【490.99】</v>
      </c>
      <c r="CM6" s="35" t="str">
        <f>IF(CM7="",NA(),CM7)</f>
        <v>-</v>
      </c>
      <c r="CN6" s="35" t="str">
        <f t="shared" ref="CN6:CV6" si="10">IF(CN7="",NA(),CN7)</f>
        <v>-</v>
      </c>
      <c r="CO6" s="35" t="str">
        <f t="shared" si="10"/>
        <v>-</v>
      </c>
      <c r="CP6" s="35" t="str">
        <f t="shared" si="10"/>
        <v>-</v>
      </c>
      <c r="CQ6" s="35" t="str">
        <f t="shared" si="10"/>
        <v>-</v>
      </c>
      <c r="CR6" s="35">
        <f t="shared" si="10"/>
        <v>40.53</v>
      </c>
      <c r="CS6" s="35">
        <f t="shared" si="10"/>
        <v>40.67</v>
      </c>
      <c r="CT6" s="35">
        <f t="shared" si="10"/>
        <v>48.01</v>
      </c>
      <c r="CU6" s="35">
        <f t="shared" si="10"/>
        <v>40.28</v>
      </c>
      <c r="CV6" s="35">
        <f t="shared" si="10"/>
        <v>42.48</v>
      </c>
      <c r="CW6" s="34" t="str">
        <f>IF(CW7="","",IF(CW7="-","【-】","【"&amp;SUBSTITUTE(TEXT(CW7,"#,##0.00"),"-","△")&amp;"】"))</f>
        <v>【42.82】</v>
      </c>
      <c r="CX6" s="35">
        <f>IF(CX7="",NA(),CX7)</f>
        <v>72</v>
      </c>
      <c r="CY6" s="35">
        <f t="shared" ref="CY6:DG6" si="11">IF(CY7="",NA(),CY7)</f>
        <v>69.569999999999993</v>
      </c>
      <c r="CZ6" s="35">
        <f t="shared" si="11"/>
        <v>70.83</v>
      </c>
      <c r="DA6" s="35">
        <f t="shared" si="11"/>
        <v>68.180000000000007</v>
      </c>
      <c r="DB6" s="35">
        <f t="shared" si="11"/>
        <v>87.5</v>
      </c>
      <c r="DC6" s="35">
        <f t="shared" si="11"/>
        <v>90.28</v>
      </c>
      <c r="DD6" s="35">
        <f t="shared" si="11"/>
        <v>89.47</v>
      </c>
      <c r="DE6" s="35">
        <f t="shared" si="11"/>
        <v>91.18</v>
      </c>
      <c r="DF6" s="35">
        <f t="shared" si="11"/>
        <v>90.78</v>
      </c>
      <c r="DG6" s="35">
        <f t="shared" si="11"/>
        <v>90.73</v>
      </c>
      <c r="DH6" s="34" t="str">
        <f>IF(DH7="","",IF(DH7="-","【-】","【"&amp;SUBSTITUTE(TEXT(DH7,"#,##0.00"),"-","△")&amp;"】"))</f>
        <v>【90.04】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4">
        <f t="shared" si="14"/>
        <v>0</v>
      </c>
      <c r="EL6" s="34">
        <f t="shared" si="14"/>
        <v>0</v>
      </c>
      <c r="EM6" s="34">
        <f t="shared" si="14"/>
        <v>0</v>
      </c>
      <c r="EN6" s="34">
        <f t="shared" si="14"/>
        <v>0</v>
      </c>
      <c r="EO6" s="34" t="str">
        <f>IF(EO7="","",IF(EO7="-","【-】","【"&amp;SUBSTITUTE(TEXT(EO7,"#,##0.00"),"-","△")&amp;"】"))</f>
        <v>【0.00】</v>
      </c>
    </row>
    <row r="7" spans="1:145" s="36" customFormat="1" x14ac:dyDescent="0.15">
      <c r="A7" s="28"/>
      <c r="B7" s="37">
        <v>2020</v>
      </c>
      <c r="C7" s="37">
        <v>313645</v>
      </c>
      <c r="D7" s="37">
        <v>47</v>
      </c>
      <c r="E7" s="37">
        <v>17</v>
      </c>
      <c r="F7" s="37">
        <v>7</v>
      </c>
      <c r="G7" s="37">
        <v>0</v>
      </c>
      <c r="H7" s="37" t="s">
        <v>98</v>
      </c>
      <c r="I7" s="37" t="s">
        <v>99</v>
      </c>
      <c r="J7" s="37" t="s">
        <v>100</v>
      </c>
      <c r="K7" s="37" t="s">
        <v>101</v>
      </c>
      <c r="L7" s="37" t="s">
        <v>102</v>
      </c>
      <c r="M7" s="37" t="s">
        <v>103</v>
      </c>
      <c r="N7" s="38" t="s">
        <v>104</v>
      </c>
      <c r="O7" s="38" t="s">
        <v>105</v>
      </c>
      <c r="P7" s="38">
        <v>0.38</v>
      </c>
      <c r="Q7" s="38">
        <v>100</v>
      </c>
      <c r="R7" s="38">
        <v>3520</v>
      </c>
      <c r="S7" s="38">
        <v>6340</v>
      </c>
      <c r="T7" s="38">
        <v>233.52</v>
      </c>
      <c r="U7" s="38">
        <v>27.15</v>
      </c>
      <c r="V7" s="38">
        <v>24</v>
      </c>
      <c r="W7" s="38">
        <v>0.02</v>
      </c>
      <c r="X7" s="38">
        <v>1200</v>
      </c>
      <c r="Y7" s="38">
        <v>53.59</v>
      </c>
      <c r="Z7" s="38">
        <v>48.96</v>
      </c>
      <c r="AA7" s="38">
        <v>54.82</v>
      </c>
      <c r="AB7" s="38">
        <v>58.68</v>
      </c>
      <c r="AC7" s="38">
        <v>57.52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776.75</v>
      </c>
      <c r="BL7" s="38">
        <v>438.26</v>
      </c>
      <c r="BM7" s="38">
        <v>506.14</v>
      </c>
      <c r="BN7" s="38">
        <v>544.96</v>
      </c>
      <c r="BO7" s="38">
        <v>406.44</v>
      </c>
      <c r="BP7" s="38">
        <v>430.6</v>
      </c>
      <c r="BQ7" s="38">
        <v>38.29</v>
      </c>
      <c r="BR7" s="38">
        <v>32.42</v>
      </c>
      <c r="BS7" s="38">
        <v>35.090000000000003</v>
      </c>
      <c r="BT7" s="38">
        <v>39.85</v>
      </c>
      <c r="BU7" s="38">
        <v>37.299999999999997</v>
      </c>
      <c r="BV7" s="38">
        <v>38.49</v>
      </c>
      <c r="BW7" s="38">
        <v>39.86</v>
      </c>
      <c r="BX7" s="38">
        <v>35.86</v>
      </c>
      <c r="BY7" s="38">
        <v>42.51</v>
      </c>
      <c r="BZ7" s="38">
        <v>35.93</v>
      </c>
      <c r="CA7" s="38">
        <v>36.299999999999997</v>
      </c>
      <c r="CB7" s="38">
        <v>459.24</v>
      </c>
      <c r="CC7" s="38">
        <v>550.82000000000005</v>
      </c>
      <c r="CD7" s="38">
        <v>530.88</v>
      </c>
      <c r="CE7" s="38">
        <v>543.9</v>
      </c>
      <c r="CF7" s="38">
        <v>516.84</v>
      </c>
      <c r="CG7" s="38">
        <v>479.21</v>
      </c>
      <c r="CH7" s="38">
        <v>451.49</v>
      </c>
      <c r="CI7" s="38">
        <v>448.63</v>
      </c>
      <c r="CJ7" s="38">
        <v>447.34</v>
      </c>
      <c r="CK7" s="38">
        <v>499.55</v>
      </c>
      <c r="CL7" s="38">
        <v>490.99</v>
      </c>
      <c r="CM7" s="38" t="s">
        <v>104</v>
      </c>
      <c r="CN7" s="38" t="s">
        <v>104</v>
      </c>
      <c r="CO7" s="38" t="s">
        <v>104</v>
      </c>
      <c r="CP7" s="38" t="s">
        <v>104</v>
      </c>
      <c r="CQ7" s="38" t="s">
        <v>104</v>
      </c>
      <c r="CR7" s="38">
        <v>40.53</v>
      </c>
      <c r="CS7" s="38">
        <v>40.67</v>
      </c>
      <c r="CT7" s="38">
        <v>48.01</v>
      </c>
      <c r="CU7" s="38">
        <v>40.28</v>
      </c>
      <c r="CV7" s="38">
        <v>42.48</v>
      </c>
      <c r="CW7" s="38">
        <v>42.82</v>
      </c>
      <c r="CX7" s="38">
        <v>72</v>
      </c>
      <c r="CY7" s="38">
        <v>69.569999999999993</v>
      </c>
      <c r="CZ7" s="38">
        <v>70.83</v>
      </c>
      <c r="DA7" s="38">
        <v>68.180000000000007</v>
      </c>
      <c r="DB7" s="38">
        <v>87.5</v>
      </c>
      <c r="DC7" s="38">
        <v>90.28</v>
      </c>
      <c r="DD7" s="38">
        <v>89.47</v>
      </c>
      <c r="DE7" s="38">
        <v>91.18</v>
      </c>
      <c r="DF7" s="38">
        <v>90.78</v>
      </c>
      <c r="DG7" s="38">
        <v>90.73</v>
      </c>
      <c r="DH7" s="38">
        <v>90.04</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v>
      </c>
      <c r="EL7" s="38">
        <v>0</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