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hikuma\Desktop\"/>
    </mc:Choice>
  </mc:AlternateContent>
  <workbookProtection workbookAlgorithmName="SHA-512" workbookHashValue="YY5sbjWOSe88SRW8PDjH0BxJ2ZbNxxiD4vOfQoTx6eKqWbBELaNyoAXnmXPvBdrKz8QVexcrA9Th0AGbppLSbQ==" workbookSaltValue="TVij1CmNs4DOKTR/0cFY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<sst xmlns="http://schemas.openxmlformats.org/spreadsheetml/2006/main" count="241" uniqueCount="120">
  <si>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</si>
  <si>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</si>
  <si>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</si>
  <si>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</si>
  <si>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</si>
  <si>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</si>
  <si>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</si>
  <si>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</si>
  <si>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</si>
  <si>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</si>
  <si>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</si>
  <si>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</si>
  <si>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</si>
  <si>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</si>
  <si>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</si>
  <si>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</si>
  <si>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</si>
  <si>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</si>
  <si>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</si>
  <si>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</si>
  <si>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</si>
  <si>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</si>
  <si>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</si>
  <si>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</si>
  <si>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</si>
  <si>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</si>
  <si>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</si>
  <si>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</si>
  <si>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</si>
  <si>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</si>
  <si>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</si>
  <si>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</si>
  <si>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</si>
  <si>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</si>
  <si>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</si>
  <si>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</si>
  <si>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</si>
  <si>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</si>
  <si>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</si>
  <si>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</si>
  <si>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</si>
  <si>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</si>
  <si>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</si>
  <si>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</si>
  <si>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</si>
  <si>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</si>
  <si>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</si>
  <si>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</si>
  <si>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</si>
  <si>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</si>
  <si>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</si>
  <si>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</si>
  <si>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</si>
  <si>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</si>
  <si>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</si>
  <si>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</si>
  <si>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</si>
  <si>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</si>
  <si>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</si>
  <si>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</si>
  <si>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</si>
  <si>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</si>
  <si>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</si>
  <si>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</si>
  <si>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</si>
  <si>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</si>
  <si>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</si>
  <si>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</si>
  <si>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</si>
  <si>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</si>
  <si>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</si>
  <si>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</si>
  <si>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</si>
  <si>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</si>
  <si>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</si>
  <si>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</si>
  <si>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</si>
  <si>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</si>
  <si>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</si>
  <si>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</si>
  <si>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</si>
  <si>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</si>
  <si>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</si>
  <si>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</si>
  <si>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</si>
  <si>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</si>
  <si>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</si>
  <si>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</si>
  <si>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</si>
  <si>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</si>
  <si>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</si>
  <si>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</si>
  <si>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</si>
  <si>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</si>
  <si>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</si>
  <si>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</si>
  <si>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</si>
  <si>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</si>
  <si>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</si>
  <si>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</si>
  <si>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</si>
  <si>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</si>
  <si>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</si>
  <si>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</si>
  <si>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</si>
  <si>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</si>
  <si>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</si>
  <si>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</si>
  <si>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</si>
  <si>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</si>
  <si>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</si>
  <si>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</si>
  <si>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</si>
  <si>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</si>
  <si>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</si>
  <si>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</si>
  <si>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</si>
  <si>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故の発生や機能停止を未然に防ぐとともに、施設更新や維持管理コストの平準化を図るため、平成30年度に三朝町下水道ストックマネジメント計画を策定した。この計画に基づき、管渠はもとより施設についても更新を進めることとしている。</t>
    <phoneticPr fontId="4"/>
  </si>
  <si>
    <t>　経営環境が厳しさを増す中で、長期的かつ安定した経営基盤を確立することが必要となっている。
①人口が減少傾向にある中、安定した料金収入を確保するため、徴収率の向上に加え料金体系の見直しを図る。
②外部委託による維持管理費の抑制など、経費の削減についても検討を行う。
③三朝町下水道ストックマネジメント計画に基づき、老朽施設の更新整備を進める。</t>
    <phoneticPr fontId="4"/>
  </si>
  <si>
    <t>　人口減少や上水道の節水対策による処理量の減に伴い料金収入も減少基調にあるが、大型事業分の完済による公債費の減が大きく影響し、①収益的収支比率や⑤経費回収率も年々改善傾向にある。令和２年度は、新型コロナウイルスの影響もあり、料金収入が減少したことで①及び②が令和元年度から減少している。なお比率には表示されていないが、多額の未納料金を抱えている状況であるが、徴収体制の強化を行い今後、未納料金の徴収率は増加が見込まれる。
　また処理量の減は⑦施設利用率にも繋がっているが、早急な施設のサイズダウンは困難なため、今後の施設改修時に処理人口等を考慮し検討することとしている。
　公債費について本町では、下水道事業の償還元金相当額を一般会計からの繰入金額としており、④企業債残高対事業規模比率は生じない結果となっている。
　現時点では良好な経営状態を維持しているが、引き続き経費の見直しなど費用面の削減や徴収強化を進める一方で、料金体系についても見直しが必要となっている。</t>
    <rPh sb="64" eb="67">
      <t>シュウエキテキ</t>
    </rPh>
    <rPh sb="89" eb="91">
      <t>レイワ</t>
    </rPh>
    <rPh sb="92" eb="94">
      <t>ネンド</t>
    </rPh>
    <rPh sb="96" eb="98">
      <t>シンガタ</t>
    </rPh>
    <rPh sb="106" eb="108">
      <t>エイキョウ</t>
    </rPh>
    <rPh sb="112" eb="114">
      <t>リョウキン</t>
    </rPh>
    <rPh sb="114" eb="116">
      <t>シュウニュウ</t>
    </rPh>
    <rPh sb="117" eb="119">
      <t>ゲンショウ</t>
    </rPh>
    <rPh sb="125" eb="126">
      <t>オヨ</t>
    </rPh>
    <rPh sb="129" eb="131">
      <t>レイワ</t>
    </rPh>
    <rPh sb="131" eb="133">
      <t>ガンネン</t>
    </rPh>
    <rPh sb="133" eb="134">
      <t>ド</t>
    </rPh>
    <rPh sb="136" eb="13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</si>
</sst>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96-4186-A210-FD342BECF1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F996-4186-A210-FD342BECF1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76-4990-92EB-44476FAF16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0876-4990-92EB-44476FAF16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95.74</c:v>
                </c:pt>
                <c:pt idx="1">
                  <c:v>95.78</c:v>
                </c:pt>
                <c:pt idx="2">
                  <c:v>95.67</c:v>
                </c:pt>
                <c:pt idx="3">
                  <c:v>95.24</c:v>
                </c:pt>
                <c:pt idx="4">
                  <c:v>96.06</c:v>
                </c:pt>
              </c:numCache>
            </c:numRef>
          </c:val>
          <c:extLst>
            <c:ext xmlns:c16="http://schemas.microsoft.com/office/drawing/2014/chart" uri="{C3380CC4-5D6E-409C-BE32-E72D297353CC}">
              <c16:uniqueId val="{00000000-4B7C-43F8-932F-CD33BD5519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4B7C-43F8-932F-CD33BD5519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91.94</c:v>
                </c:pt>
                <c:pt idx="1">
                  <c:v>95.72</c:v>
                </c:pt>
                <c:pt idx="2">
                  <c:v>96.57</c:v>
                </c:pt>
                <c:pt idx="3">
                  <c:v>102.63</c:v>
                </c:pt>
                <c:pt idx="4">
                  <c:v>96.09</c:v>
                </c:pt>
              </c:numCache>
            </c:numRef>
          </c:val>
          <c:extLst>
            <c:ext xmlns:c16="http://schemas.microsoft.com/office/drawing/2014/chart" uri="{C3380CC4-5D6E-409C-BE32-E72D297353CC}">
              <c16:uniqueId val="{00000000-0C63-411C-A40C-F4DA22A782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3-411C-A40C-F4DA22A782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4F-4F44-8AB4-60B819093B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4F-4F44-8AB4-60B819093B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4-430D-8B8D-6F16FAE8DC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4-430D-8B8D-6F16FAE8DC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C-430B-A86D-21F1F281D1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C-430B-A86D-21F1F281D1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7-4298-89A4-CD5D45D397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7-4298-89A4-CD5D45D397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76-42A9-A79D-6745254664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2276-42A9-A79D-6745254664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90.75</c:v>
                </c:pt>
                <c:pt idx="1">
                  <c:v>99.23</c:v>
                </c:pt>
                <c:pt idx="2">
                  <c:v>99.51</c:v>
                </c:pt>
                <c:pt idx="3">
                  <c:v>110.57</c:v>
                </c:pt>
                <c:pt idx="4">
                  <c:v>92.65</c:v>
                </c:pt>
              </c:numCache>
            </c:numRef>
          </c:val>
          <c:extLst>
            <c:ext xmlns:c16="http://schemas.microsoft.com/office/drawing/2014/chart" uri="{C3380CC4-5D6E-409C-BE32-E72D297353CC}">
              <c16:uniqueId val="{00000000-3F70-48C9-9B72-D1FFCD5A6F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3F70-48C9-9B72-D1FFCD5A6F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207.7</c:v>
                </c:pt>
                <c:pt idx="1">
                  <c:v>185.79</c:v>
                </c:pt>
                <c:pt idx="2">
                  <c:v>185.49</c:v>
                </c:pt>
                <c:pt idx="3">
                  <c:v>171.5</c:v>
                </c:pt>
                <c:pt idx="4">
                  <c:v>197.77</c:v>
                </c:pt>
              </c:numCache>
            </c:numRef>
          </c:val>
          <c:extLst>
            <c:ext xmlns:c16="http://schemas.microsoft.com/office/drawing/2014/chart" uri="{C3380CC4-5D6E-409C-BE32-E72D297353CC}">
              <c16:uniqueId val="{00000000-9DE4-42E6-8A6E-F1CBBFAFEF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9DE4-42E6-8A6E-F1CBBFAFEF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三朝町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6340</v>
      </c>
      <c r="AM8" s="69"/>
      <c r="AN8" s="69"/>
      <c r="AO8" s="69"/>
      <c r="AP8" s="69"/>
      <c r="AQ8" s="69"/>
      <c r="AR8" s="69"/>
      <c r="AS8" s="69"/>
      <c r="AT8" s="68">
        <f>データ!T6</f>
        <v>233.52</v>
      </c>
      <c r="AU8" s="68"/>
      <c r="AV8" s="68"/>
      <c r="AW8" s="68"/>
      <c r="AX8" s="68"/>
      <c r="AY8" s="68"/>
      <c r="AZ8" s="68"/>
      <c r="BA8" s="68"/>
      <c r="BB8" s="68">
        <f>データ!U6</f>
        <v>27.15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69.09</v>
      </c>
      <c r="Q10" s="68"/>
      <c r="R10" s="68"/>
      <c r="S10" s="68"/>
      <c r="T10" s="68"/>
      <c r="U10" s="68"/>
      <c r="V10" s="68"/>
      <c r="W10" s="68">
        <f>データ!Q6</f>
        <v>85.15</v>
      </c>
      <c r="X10" s="68"/>
      <c r="Y10" s="68"/>
      <c r="Z10" s="68"/>
      <c r="AA10" s="68"/>
      <c r="AB10" s="68"/>
      <c r="AC10" s="68"/>
      <c r="AD10" s="69">
        <f>データ!R6</f>
        <v>3520</v>
      </c>
      <c r="AE10" s="69"/>
      <c r="AF10" s="69"/>
      <c r="AG10" s="69"/>
      <c r="AH10" s="69"/>
      <c r="AI10" s="69"/>
      <c r="AJ10" s="69"/>
      <c r="AK10" s="2"/>
      <c r="AL10" s="69">
        <f>データ!V6</f>
        <v>4340</v>
      </c>
      <c r="AM10" s="69"/>
      <c r="AN10" s="69"/>
      <c r="AO10" s="69"/>
      <c r="AP10" s="69"/>
      <c r="AQ10" s="69"/>
      <c r="AR10" s="69"/>
      <c r="AS10" s="69"/>
      <c r="AT10" s="68">
        <f>データ!W6</f>
        <v>1.92</v>
      </c>
      <c r="AU10" s="68"/>
      <c r="AV10" s="68"/>
      <c r="AW10" s="68"/>
      <c r="AX10" s="68"/>
      <c r="AY10" s="68"/>
      <c r="AZ10" s="68"/>
      <c r="BA10" s="68"/>
      <c r="BB10" s="68">
        <f>データ!X6</f>
        <v>2260.42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mx8GumKIXy460jOopdfgykP5BYJfleMXnXiR5AACNGYN2Pu7WUa+SsQ19O+FJzRl/bPL7lbXbkFi1PuEI/F2/Q==" saltValue="Xw5updd8lnlcAl9IGNoB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313645</v>
      </c>
      <c r="D6" s="33">
        <f t="shared" si="3"/>
        <v>47</v>
      </c>
      <c r="E6" s="33">
        <f t="shared" si="3"/>
        <v>17</v>
      </c>
      <c r="F6" s="33">
        <f t="shared" si="3"/>
        <v>4</v>
      </c>
      <c r="G6" s="33">
        <f t="shared" si="3"/>
        <v>0</v>
      </c>
      <c r="H6" s="33" t="str">
        <f t="shared" si="3"/>
        <v>鳥取県　三朝町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69.09</v>
      </c>
      <c r="Q6" s="34">
        <f t="shared" si="3"/>
        <v>85.15</v>
      </c>
      <c r="R6" s="34">
        <f t="shared" si="3"/>
        <v>3520</v>
      </c>
      <c r="S6" s="34">
        <f t="shared" si="3"/>
        <v>6340</v>
      </c>
      <c r="T6" s="34">
        <f t="shared" si="3"/>
        <v>233.52</v>
      </c>
      <c r="U6" s="34">
        <f t="shared" si="3"/>
        <v>27.15</v>
      </c>
      <c r="V6" s="34">
        <f t="shared" si="3"/>
        <v>4340</v>
      </c>
      <c r="W6" s="34">
        <f t="shared" si="3"/>
        <v>1.92</v>
      </c>
      <c r="X6" s="34">
        <f t="shared" si="3"/>
        <v>2260.42</v>
      </c>
      <c r="Y6" s="35">
        <f>IF(Y7="",NA(),Y7)</f>
        <v>91.94</v>
      </c>
      <c r="Z6" s="35">
        <f t="shared" ref="Z6:AH6" si="4">IF(Z7="",NA(),Z7)</f>
        <v>95.72</v>
      </c>
      <c r="AA6" s="35">
        <f t="shared" si="4"/>
        <v>96.57</v>
      </c>
      <c r="AB6" s="35">
        <f t="shared" si="4"/>
        <v>102.63</v>
      </c>
      <c r="AC6" s="35">
        <f t="shared" si="4"/>
        <v>96.09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90.75</v>
      </c>
      <c r="BR6" s="35">
        <f t="shared" ref="BR6:BZ6" si="8">IF(BR7="",NA(),BR7)</f>
        <v>99.23</v>
      </c>
      <c r="BS6" s="35">
        <f t="shared" si="8"/>
        <v>99.51</v>
      </c>
      <c r="BT6" s="35">
        <f t="shared" si="8"/>
        <v>110.57</v>
      </c>
      <c r="BU6" s="35">
        <f t="shared" si="8"/>
        <v>92.65</v>
      </c>
      <c r="BV6" s="35">
        <f t="shared" si="8"/>
        <v>69.87</v>
      </c>
      <c r="BW6" s="35">
        <f t="shared" si="8"/>
        <v>74.3</v>
      </c>
      <c r="BX6" s="35">
        <f t="shared" si="8"/>
        <v>87.03</v>
      </c>
      <c r="BY6" s="35">
        <f t="shared" si="8"/>
        <v>84.3</v>
      </c>
      <c r="BZ6" s="35">
        <f t="shared" si="8"/>
        <v>82.88</v>
      </c>
      <c r="CA6" s="34" t="str">
        <f>IF(CA7="","",IF(CA7="-","【-】","【"&amp;SUBSTITUTE(TEXT(CA7,"#,##0.00"),"-","△")&amp;"】"))</f>
        <v>【75.29】</v>
      </c>
      <c r="CB6" s="35">
        <f>IF(CB7="",NA(),CB7)</f>
        <v>207.7</v>
      </c>
      <c r="CC6" s="35">
        <f t="shared" ref="CC6:CK6" si="9">IF(CC7="",NA(),CC7)</f>
        <v>185.79</v>
      </c>
      <c r="CD6" s="35">
        <f t="shared" si="9"/>
        <v>185.49</v>
      </c>
      <c r="CE6" s="35">
        <f t="shared" si="9"/>
        <v>171.5</v>
      </c>
      <c r="CF6" s="35">
        <f t="shared" si="9"/>
        <v>197.77</v>
      </c>
      <c r="CG6" s="35">
        <f t="shared" si="9"/>
        <v>234.96</v>
      </c>
      <c r="CH6" s="35">
        <f t="shared" si="9"/>
        <v>221.81</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46.17</v>
      </c>
      <c r="CU6" s="35">
        <f t="shared" si="10"/>
        <v>45.68</v>
      </c>
      <c r="CV6" s="35">
        <f t="shared" si="10"/>
        <v>45.87</v>
      </c>
      <c r="CW6" s="34" t="str">
        <f>IF(CW7="","",IF(CW7="-","【-】","【"&amp;SUBSTITUTE(TEXT(CW7,"#,##0.00"),"-","△")&amp;"】"))</f>
        <v>【42.90】</v>
      </c>
      <c r="CX6" s="35">
        <f>IF(CX7="",NA(),CX7)</f>
        <v>95.74</v>
      </c>
      <c r="CY6" s="35">
        <f t="shared" ref="CY6:DG6" si="11">IF(CY7="",NA(),CY7)</f>
        <v>95.78</v>
      </c>
      <c r="CZ6" s="35">
        <f t="shared" si="11"/>
        <v>95.67</v>
      </c>
      <c r="DA6" s="35">
        <f t="shared" si="11"/>
        <v>95.24</v>
      </c>
      <c r="DB6" s="35">
        <f t="shared" si="11"/>
        <v>96.06</v>
      </c>
      <c r="DC6" s="35">
        <f t="shared" si="11"/>
        <v>83.5</v>
      </c>
      <c r="DD6" s="35">
        <f t="shared" si="11"/>
        <v>83.06</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5" s="36" customFormat="1" x14ac:dyDescent="0.15">
      <c r="A7" s="28"/>
      <c r="B7" s="37">
        <v>2020</v>
      </c>
      <c r="C7" s="37">
        <v>313645</v>
      </c>
      <c r="D7" s="37">
        <v>47</v>
      </c>
      <c r="E7" s="37">
        <v>17</v>
      </c>
      <c r="F7" s="37">
        <v>4</v>
      </c>
      <c r="G7" s="37">
        <v>0</v>
      </c>
      <c r="H7" s="37" t="s">
        <v>98</v>
      </c>
      <c r="I7" s="37" t="s">
        <v>99</v>
      </c>
      <c r="J7" s="37" t="s">
        <v>100</v>
      </c>
      <c r="K7" s="37" t="s">
        <v>101</v>
      </c>
      <c r="L7" s="37" t="s">
        <v>102</v>
      </c>
      <c r="M7" s="37" t="s">
        <v>103</v>
      </c>
      <c r="N7" s="38" t="s">
        <v>104</v>
      </c>
      <c r="O7" s="38" t="s">
        <v>105</v>
      </c>
      <c r="P7" s="38">
        <v>69.09</v>
      </c>
      <c r="Q7" s="38">
        <v>85.15</v>
      </c>
      <c r="R7" s="38">
        <v>3520</v>
      </c>
      <c r="S7" s="38">
        <v>6340</v>
      </c>
      <c r="T7" s="38">
        <v>233.52</v>
      </c>
      <c r="U7" s="38">
        <v>27.15</v>
      </c>
      <c r="V7" s="38">
        <v>4340</v>
      </c>
      <c r="W7" s="38">
        <v>1.92</v>
      </c>
      <c r="X7" s="38">
        <v>2260.42</v>
      </c>
      <c r="Y7" s="38">
        <v>91.94</v>
      </c>
      <c r="Z7" s="38">
        <v>95.72</v>
      </c>
      <c r="AA7" s="38">
        <v>96.57</v>
      </c>
      <c r="AB7" s="38">
        <v>102.63</v>
      </c>
      <c r="AC7" s="38">
        <v>96.09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1252.71</v>
      </c>
      <c r="BN7" s="38">
        <v>1267.3900000000001</v>
      </c>
      <c r="BO7" s="38">
        <v>1268.6300000000001</v>
      </c>
      <c r="BP7" s="38">
        <v>1260.21</v>
      </c>
      <c r="BQ7" s="38">
        <v>90.75</v>
      </c>
      <c r="BR7" s="38">
        <v>99.23</v>
      </c>
      <c r="BS7" s="38">
        <v>99.51</v>
      </c>
      <c r="BT7" s="38">
        <v>110.57</v>
      </c>
      <c r="BU7" s="38">
        <v>92.65</v>
      </c>
      <c r="BV7" s="38">
        <v>69.87</v>
      </c>
      <c r="BW7" s="38">
        <v>74.3</v>
      </c>
      <c r="BX7" s="38">
        <v>87.03</v>
      </c>
      <c r="BY7" s="38">
        <v>84.3</v>
      </c>
      <c r="BZ7" s="38">
        <v>82.88</v>
      </c>
      <c r="CA7" s="38">
        <v>75.290000000000006</v>
      </c>
      <c r="CB7" s="38">
        <v>207.7</v>
      </c>
      <c r="CC7" s="38">
        <v>185.79</v>
      </c>
      <c r="CD7" s="38">
        <v>185.49</v>
      </c>
      <c r="CE7" s="38">
        <v>171.5</v>
      </c>
      <c r="CF7" s="38">
        <v>197.77</v>
      </c>
      <c r="CG7" s="38">
        <v>234.96</v>
      </c>
      <c r="CH7" s="38">
        <v>221.81</v>
      </c>
      <c r="CI7" s="38">
        <v>177.02</v>
      </c>
      <c r="CJ7" s="38">
        <v>185.47</v>
      </c>
      <c r="CK7" s="38">
        <v>187.76</v>
      </c>
      <c r="CL7" s="38">
        <v>215.41</v>
      </c>
      <c r="CM7" s="38" t="s">
        <v>104</v>
      </c>
      <c r="CN7" s="38" t="s">
        <v>104</v>
      </c>
      <c r="CO7" s="38" t="s">
        <v>104</v>
      </c>
      <c r="CP7" s="38" t="s">
        <v>104</v>
      </c>
      <c r="CQ7" s="38" t="s">
        <v>104</v>
      </c>
      <c r="CR7" s="38">
        <v>42.9</v>
      </c>
      <c r="CS7" s="38">
        <v>43.36</v>
      </c>
      <c r="CT7" s="38">
        <v>46.17</v>
      </c>
      <c r="CU7" s="38">
        <v>45.68</v>
      </c>
      <c r="CV7" s="38">
        <v>45.87</v>
      </c>
      <c r="CW7" s="38">
        <v>42.9</v>
      </c>
      <c r="CX7" s="38">
        <v>95.74</v>
      </c>
      <c r="CY7" s="38">
        <v>95.78</v>
      </c>
      <c r="CZ7" s="38">
        <v>95.67</v>
      </c>
      <c r="DA7" s="38">
        <v>95.24</v>
      </c>
      <c r="DB7" s="38">
        <v>96.06</v>
      </c>
      <c r="DC7" s="38">
        <v>83.5</v>
      </c>
      <c r="DD7" s="38">
        <v>83.06</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