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VwgbeFnp31/ZdE3PIBpeJY1599jNYzJ7P3uDE+faGzp1E7EIeN6fEax4XZYMM4TjtwuixMPHCc9IAAapv0dSA==" workbookSaltValue="PecIiEdPbPPr9s+J4LMvs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<sst xmlns="http://schemas.openxmlformats.org/spreadsheetml/2006/main" count="228" uniqueCount="115">
  <si>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</si>
  <si>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</si>
  <si>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</si>
  <si>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</si>
  <si>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</si>
  <si>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</si>
  <si>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</si>
  <si>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</si>
  <si>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</si>
  <si>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</si>
  <si>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</si>
  <si>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</si>
  <si>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</si>
  <si>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</si>
  <si>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</si>
  <si>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</si>
  <si>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</si>
  <si>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</si>
  <si>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</si>
  <si>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</si>
  <si>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</si>
  <si>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</si>
  <si>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</si>
  <si>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</si>
  <si>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</si>
  <si>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</si>
  <si>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</si>
  <si>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</si>
  <si>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</si>
  <si>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</si>
  <si>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</si>
  <si>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</si>
  <si>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</si>
  <si>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</si>
  <si>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</si>
  <si>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</si>
  <si>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</si>
  <si>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</si>
  <si>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</si>
  <si>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</si>
  <si>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</si>
  <si>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</si>
  <si>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</si>
  <si>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</si>
  <si>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</si>
  <si>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</si>
  <si>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</si>
  <si>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</si>
  <si>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</si>
  <si>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</si>
  <si>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</si>
  <si>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</si>
  <si>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</si>
  <si>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</si>
  <si>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</si>
  <si>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</si>
  <si>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</si>
  <si>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</si>
  <si>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</si>
  <si>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</si>
  <si>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</si>
  <si>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</si>
  <si>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</si>
  <si>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</si>
  <si>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</si>
  <si>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</si>
  <si>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</si>
  <si>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</si>
  <si>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</si>
  <si>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</si>
  <si>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</si>
  <si>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</si>
  <si>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</si>
  <si>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</si>
  <si>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</si>
  <si>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</si>
  <si>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</si>
  <si>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</si>
  <si>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</si>
  <si>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</si>
  <si>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</si>
  <si>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</si>
  <si>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</si>
  <si>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</si>
  <si>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</si>
  <si>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</si>
  <si>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</si>
  <si>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</si>
  <si>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</si>
  <si>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</si>
  <si>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</si>
  <si>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</si>
  <si>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</si>
  <si>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</si>
  <si>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</si>
  <si>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</si>
  <si>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</si>
  <si>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</si>
  <si>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</si>
  <si>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</si>
  <si>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</si>
  <si>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</si>
  <si>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</si>
  <si>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</si>
  <si>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</si>
  <si>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</si>
  <si>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</si>
  <si>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</si>
  <si>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</si>
  <si>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</si>
  <si>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</si>
  <si>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</si>
  <si>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から本格的な施設更新に着手し、令和２年度は取水ポンプ施設及び非常用電源設備の導入を行いました。また施設全体が耐用年数を迎えつつあり、計画的な更新が必要となっています。このため令和３年度には、施設の再配置（統廃合）を含めた総合的な更新計画（基本計画）の策定を進めており、町の実態に即した効率的で効果的な施設更新を進めていくこととしています。</t>
    <rPh sb="1" eb="3">
      <t>レイワ</t>
    </rPh>
    <rPh sb="3" eb="5">
      <t>ガンネン</t>
    </rPh>
    <rPh sb="5" eb="6">
      <t>ド</t>
    </rPh>
    <rPh sb="8" eb="11">
      <t>ホンカクテキ</t>
    </rPh>
    <rPh sb="12" eb="14">
      <t>シセツ</t>
    </rPh>
    <rPh sb="14" eb="16">
      <t>コウシン</t>
    </rPh>
    <rPh sb="17" eb="19">
      <t>チャクシュ</t>
    </rPh>
    <rPh sb="21" eb="23">
      <t>レイワ</t>
    </rPh>
    <rPh sb="24" eb="26">
      <t>ネンド</t>
    </rPh>
    <rPh sb="27" eb="29">
      <t>シュスイ</t>
    </rPh>
    <rPh sb="32" eb="34">
      <t>シセツ</t>
    </rPh>
    <rPh sb="34" eb="35">
      <t>オヨ</t>
    </rPh>
    <rPh sb="36" eb="39">
      <t>ヒジョウヨウ</t>
    </rPh>
    <rPh sb="39" eb="41">
      <t>デンゲン</t>
    </rPh>
    <rPh sb="41" eb="43">
      <t>セツビ</t>
    </rPh>
    <rPh sb="44" eb="46">
      <t>ドウニュウ</t>
    </rPh>
    <rPh sb="47" eb="48">
      <t>オコナ</t>
    </rPh>
    <rPh sb="55" eb="57">
      <t>シセツ</t>
    </rPh>
    <rPh sb="57" eb="59">
      <t>ゼンタイ</t>
    </rPh>
    <rPh sb="60" eb="62">
      <t>タイヨウ</t>
    </rPh>
    <rPh sb="62" eb="64">
      <t>ネンスウ</t>
    </rPh>
    <rPh sb="65" eb="66">
      <t>ムカ</t>
    </rPh>
    <rPh sb="72" eb="75">
      <t>ケイカクテキ</t>
    </rPh>
    <rPh sb="76" eb="78">
      <t>コウシン</t>
    </rPh>
    <rPh sb="79" eb="81">
      <t>ヒツヨウ</t>
    </rPh>
    <rPh sb="93" eb="95">
      <t>レイワ</t>
    </rPh>
    <rPh sb="96" eb="98">
      <t>ネンド</t>
    </rPh>
    <rPh sb="101" eb="103">
      <t>シセツ</t>
    </rPh>
    <rPh sb="104" eb="107">
      <t>サイハイチ</t>
    </rPh>
    <rPh sb="108" eb="111">
      <t>トウハイゴウ</t>
    </rPh>
    <rPh sb="113" eb="114">
      <t>フク</t>
    </rPh>
    <rPh sb="116" eb="119">
      <t>ソウゴウテキ</t>
    </rPh>
    <rPh sb="120" eb="122">
      <t>コウシン</t>
    </rPh>
    <rPh sb="122" eb="124">
      <t>ケイカク</t>
    </rPh>
    <rPh sb="125" eb="127">
      <t>キホン</t>
    </rPh>
    <rPh sb="127" eb="129">
      <t>ケイカク</t>
    </rPh>
    <rPh sb="131" eb="133">
      <t>サクテイ</t>
    </rPh>
    <rPh sb="134" eb="135">
      <t>スス</t>
    </rPh>
    <rPh sb="140" eb="141">
      <t>マチ</t>
    </rPh>
    <rPh sb="142" eb="144">
      <t>ジッタイ</t>
    </rPh>
    <rPh sb="145" eb="146">
      <t>ソク</t>
    </rPh>
    <rPh sb="148" eb="151">
      <t>コウリツテキ</t>
    </rPh>
    <rPh sb="152" eb="155">
      <t>コウカテキ</t>
    </rPh>
    <rPh sb="156" eb="158">
      <t>シセツ</t>
    </rPh>
    <rPh sb="158" eb="160">
      <t>コウシン</t>
    </rPh>
    <rPh sb="161" eb="162">
      <t>スス</t>
    </rPh>
    <phoneticPr fontId="4"/>
  </si>
  <si>
    <t>【経営概要】
　令和２年度は新型コロナウイルス感染症の拡大が事業経営にも大きな影響を与えました。この感染拡大防止に向け旅館の一斉休業が行われた結果、有収水量で5.9％、給水収益で9.3％とそれぞれ対前年比で減少したことが各指標の悪化に繋がっています。なお給水収益の減少の一部はコロナ禍の経営支援対策として実施した料金減免が影響しており、減免額は全額一般会計補助金で補填されています。
【料金改定】
　また経営改善の一環として令和２年度から料金改定を実施し、今後も年次的に改定を検討していくこととしています。
【総括】
　事業全体を見ると、人口減少や節水設備の普及から使用水量（給水収益）は減少傾向にあるほか、大型施設更新が進んでおり今後は減価償却費等の大幅増も見込まれるなど、今後はより厳しい事業経営になることが予想されます。</t>
    <rPh sb="1" eb="3">
      <t>ケイエイ</t>
    </rPh>
    <rPh sb="3" eb="5">
      <t>ガイヨウ</t>
    </rPh>
    <rPh sb="8" eb="10">
      <t>レイワ</t>
    </rPh>
    <rPh sb="11" eb="13">
      <t>ネンド</t>
    </rPh>
    <rPh sb="14" eb="16">
      <t>シンガタ</t>
    </rPh>
    <rPh sb="23" eb="26">
      <t>カンセンショウ</t>
    </rPh>
    <rPh sb="27" eb="29">
      <t>カクダイ</t>
    </rPh>
    <rPh sb="30" eb="32">
      <t>ジギョウ</t>
    </rPh>
    <rPh sb="32" eb="34">
      <t>ケイエイ</t>
    </rPh>
    <rPh sb="36" eb="37">
      <t>オオ</t>
    </rPh>
    <rPh sb="39" eb="41">
      <t>エイキョウ</t>
    </rPh>
    <rPh sb="42" eb="43">
      <t>アタ</t>
    </rPh>
    <rPh sb="50" eb="52">
      <t>カンセン</t>
    </rPh>
    <rPh sb="52" eb="54">
      <t>カクダイ</t>
    </rPh>
    <rPh sb="54" eb="56">
      <t>ボウシ</t>
    </rPh>
    <rPh sb="57" eb="58">
      <t>ム</t>
    </rPh>
    <rPh sb="59" eb="61">
      <t>リョカン</t>
    </rPh>
    <rPh sb="62" eb="64">
      <t>イッセイ</t>
    </rPh>
    <rPh sb="64" eb="66">
      <t>キュウギョウ</t>
    </rPh>
    <rPh sb="67" eb="68">
      <t>オコナ</t>
    </rPh>
    <rPh sb="71" eb="73">
      <t>ケッカ</t>
    </rPh>
    <rPh sb="74" eb="76">
      <t>ユウシュウ</t>
    </rPh>
    <rPh sb="76" eb="78">
      <t>スイリョウ</t>
    </rPh>
    <rPh sb="84" eb="86">
      <t>キュウスイ</t>
    </rPh>
    <rPh sb="86" eb="88">
      <t>シュウエキ</t>
    </rPh>
    <rPh sb="98" eb="99">
      <t>タイ</t>
    </rPh>
    <rPh sb="99" eb="102">
      <t>ゼンネンヒ</t>
    </rPh>
    <rPh sb="103" eb="105">
      <t>ゲンショウ</t>
    </rPh>
    <rPh sb="110" eb="113">
      <t>カクシヒョウ</t>
    </rPh>
    <rPh sb="114" eb="116">
      <t>アッカ</t>
    </rPh>
    <rPh sb="117" eb="118">
      <t>ツナ</t>
    </rPh>
    <rPh sb="127" eb="129">
      <t>キュウスイ</t>
    </rPh>
    <rPh sb="129" eb="131">
      <t>シュウエキ</t>
    </rPh>
    <rPh sb="132" eb="134">
      <t>ゲンショウ</t>
    </rPh>
    <rPh sb="135" eb="137">
      <t>イチブ</t>
    </rPh>
    <rPh sb="194" eb="196">
      <t>リョウキン</t>
    </rPh>
    <rPh sb="196" eb="198">
      <t>カイテイ</t>
    </rPh>
    <rPh sb="203" eb="205">
      <t>ケイエイ</t>
    </rPh>
    <rPh sb="205" eb="207">
      <t>カイゼン</t>
    </rPh>
    <rPh sb="208" eb="210">
      <t>イッカン</t>
    </rPh>
    <rPh sb="213" eb="215">
      <t>レイワ</t>
    </rPh>
    <rPh sb="216" eb="218">
      <t>ネンド</t>
    </rPh>
    <rPh sb="220" eb="222">
      <t>リョウキン</t>
    </rPh>
    <rPh sb="222" eb="224">
      <t>カイテイ</t>
    </rPh>
    <rPh sb="225" eb="227">
      <t>ジッシ</t>
    </rPh>
    <rPh sb="229" eb="231">
      <t>コンゴ</t>
    </rPh>
    <rPh sb="232" eb="234">
      <t>ネンジ</t>
    </rPh>
    <rPh sb="234" eb="235">
      <t>テキ</t>
    </rPh>
    <rPh sb="236" eb="238">
      <t>カイテイ</t>
    </rPh>
    <rPh sb="239" eb="241">
      <t>ケントウ</t>
    </rPh>
    <rPh sb="257" eb="259">
      <t>ソウカツ</t>
    </rPh>
    <rPh sb="262" eb="264">
      <t>ジギョウ</t>
    </rPh>
    <rPh sb="264" eb="266">
      <t>ゼンタイ</t>
    </rPh>
    <rPh sb="267" eb="268">
      <t>ミ</t>
    </rPh>
    <rPh sb="271" eb="273">
      <t>ジンコウ</t>
    </rPh>
    <rPh sb="273" eb="275">
      <t>ゲンショウ</t>
    </rPh>
    <rPh sb="276" eb="278">
      <t>セッスイ</t>
    </rPh>
    <rPh sb="278" eb="280">
      <t>セツビ</t>
    </rPh>
    <rPh sb="281" eb="283">
      <t>フキュウ</t>
    </rPh>
    <rPh sb="285" eb="287">
      <t>シヨウ</t>
    </rPh>
    <rPh sb="287" eb="289">
      <t>スイリョウ</t>
    </rPh>
    <rPh sb="290" eb="292">
      <t>キュウスイ</t>
    </rPh>
    <rPh sb="292" eb="294">
      <t>シュウエキ</t>
    </rPh>
    <rPh sb="296" eb="298">
      <t>ゲンショウ</t>
    </rPh>
    <rPh sb="298" eb="300">
      <t>ケイコウ</t>
    </rPh>
    <rPh sb="306" eb="308">
      <t>オオガタ</t>
    </rPh>
    <rPh sb="308" eb="310">
      <t>シセツ</t>
    </rPh>
    <rPh sb="310" eb="312">
      <t>コウシン</t>
    </rPh>
    <rPh sb="313" eb="314">
      <t>スス</t>
    </rPh>
    <rPh sb="318" eb="320">
      <t>コンゴ</t>
    </rPh>
    <rPh sb="321" eb="323">
      <t>ゲンカ</t>
    </rPh>
    <rPh sb="323" eb="325">
      <t>ショウキャク</t>
    </rPh>
    <rPh sb="325" eb="326">
      <t>ヒ</t>
    </rPh>
    <rPh sb="326" eb="327">
      <t>トウ</t>
    </rPh>
    <rPh sb="328" eb="331">
      <t>オオハバゾウ</t>
    </rPh>
    <rPh sb="332" eb="334">
      <t>ミコ</t>
    </rPh>
    <rPh sb="340" eb="342">
      <t>コンゴ</t>
    </rPh>
    <rPh sb="345" eb="346">
      <t>キビ</t>
    </rPh>
    <rPh sb="348" eb="350">
      <t>ジギョウ</t>
    </rPh>
    <rPh sb="350" eb="352">
      <t>ケイエイ</t>
    </rPh>
    <rPh sb="358" eb="360">
      <t>ヨソウ</t>
    </rPh>
    <phoneticPr fontId="4"/>
  </si>
  <si>
    <t>　経営環境が厳しさを増す中で、長期的かつ安定した経営基盤を確立することが必要となっています。
①人口が減少傾向にある中、安定した料金収入を確保するため、未納対策の強化に加え年次的な料金改定を進めていきます。
　なお料金改定は令和２年度を初年度とし、３年毎の改定を検討しています。
②外部委託による維持管理費の抑制など、経費削減についても引き続き検討を行います。
③安心で安定した水道水の供給を図るため、策定後の「基本計画」に基づき効率的で効果的な施設更新を進めます。</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カクリツ</t>
    </rPh>
    <rPh sb="36" eb="38">
      <t>ヒツヨウ</t>
    </rPh>
    <rPh sb="49" eb="51">
      <t>ジンコウ</t>
    </rPh>
    <rPh sb="52" eb="54">
      <t>ゲンショウ</t>
    </rPh>
    <rPh sb="54" eb="56">
      <t>ケイコウ</t>
    </rPh>
    <rPh sb="59" eb="60">
      <t>ナカ</t>
    </rPh>
    <rPh sb="61" eb="63">
      <t>アンテイ</t>
    </rPh>
    <rPh sb="65" eb="67">
      <t>リョウキン</t>
    </rPh>
    <rPh sb="67" eb="69">
      <t>シュウニュウ</t>
    </rPh>
    <rPh sb="70" eb="72">
      <t>カクホ</t>
    </rPh>
    <rPh sb="77" eb="79">
      <t>ミノウ</t>
    </rPh>
    <rPh sb="79" eb="81">
      <t>タイサク</t>
    </rPh>
    <rPh sb="82" eb="84">
      <t>キョウカ</t>
    </rPh>
    <rPh sb="85" eb="86">
      <t>クワ</t>
    </rPh>
    <rPh sb="87" eb="89">
      <t>ネンジ</t>
    </rPh>
    <rPh sb="89" eb="90">
      <t>テキ</t>
    </rPh>
    <rPh sb="91" eb="93">
      <t>リョウキン</t>
    </rPh>
    <rPh sb="93" eb="95">
      <t>カイテイ</t>
    </rPh>
    <rPh sb="96" eb="97">
      <t>スス</t>
    </rPh>
    <rPh sb="108" eb="110">
      <t>リョウキン</t>
    </rPh>
    <rPh sb="110" eb="112">
      <t>カイテイ</t>
    </rPh>
    <rPh sb="113" eb="115">
      <t>レイワ</t>
    </rPh>
    <rPh sb="116" eb="118">
      <t>ネンド</t>
    </rPh>
    <rPh sb="119" eb="122">
      <t>ショネンド</t>
    </rPh>
    <rPh sb="126" eb="127">
      <t>ネン</t>
    </rPh>
    <rPh sb="127" eb="128">
      <t>ゴト</t>
    </rPh>
    <rPh sb="129" eb="131">
      <t>カイテイ</t>
    </rPh>
    <rPh sb="132" eb="134">
      <t>ケントウ</t>
    </rPh>
    <rPh sb="143" eb="145">
      <t>ガイブ</t>
    </rPh>
    <rPh sb="145" eb="147">
      <t>イタク</t>
    </rPh>
    <rPh sb="150" eb="152">
      <t>イジ</t>
    </rPh>
    <rPh sb="152" eb="155">
      <t>カンリヒ</t>
    </rPh>
    <rPh sb="156" eb="158">
      <t>ヨクセイ</t>
    </rPh>
    <rPh sb="161" eb="163">
      <t>ケイヒ</t>
    </rPh>
    <rPh sb="163" eb="165">
      <t>サクゲン</t>
    </rPh>
    <rPh sb="170" eb="171">
      <t>ヒ</t>
    </rPh>
    <rPh sb="172" eb="173">
      <t>ツヅ</t>
    </rPh>
    <rPh sb="174" eb="176">
      <t>ケントウ</t>
    </rPh>
    <rPh sb="177" eb="178">
      <t>オコナ</t>
    </rPh>
    <rPh sb="185" eb="187">
      <t>アンシン</t>
    </rPh>
    <rPh sb="188" eb="190">
      <t>アンテイ</t>
    </rPh>
    <rPh sb="192" eb="195">
      <t>スイドウスイ</t>
    </rPh>
    <rPh sb="196" eb="198">
      <t>キョウキュウ</t>
    </rPh>
    <rPh sb="199" eb="200">
      <t>ハカ</t>
    </rPh>
    <rPh sb="209" eb="211">
      <t>キホン</t>
    </rPh>
    <rPh sb="211" eb="213">
      <t>ケイカク</t>
    </rPh>
    <rPh sb="215" eb="216">
      <t>モト</t>
    </rPh>
    <rPh sb="218" eb="221">
      <t>コウリツテキ</t>
    </rPh>
    <rPh sb="222" eb="225">
      <t>コウカテキ</t>
    </rPh>
    <rPh sb="226" eb="228">
      <t>シセツ</t>
    </rPh>
    <rPh sb="228" eb="230">
      <t>コウシン</t>
    </rPh>
    <rPh sb="231" eb="23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</si>
</sst>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0.47</c:v>
                </c:pt>
                <c:pt idx="1">
                  <c:v>1.03</c:v>
                </c:pt>
                <c:pt idx="2">
                  <c:v>0.44</c:v>
                </c:pt>
                <c:pt idx="3">
                  <c:v>3.8</c:v>
                </c:pt>
                <c:pt idx="4" formatCode="#,##0.00;&quot;△&quot;#,##0.00">
                  <c:v>0</c:v>
                </c:pt>
              </c:numCache>
            </c:numRef>
          </c:val>
          <c:extLst xmlns:c16r2="http://schemas.microsoft.com/office/drawing/2015/06/chart">
            <c:ext xmlns:c16="http://schemas.microsoft.com/office/drawing/2014/chart" uri="{C3380CC4-5D6E-409C-BE32-E72D297353CC}">
              <c16:uniqueId val="{00000000-5A58-4542-AD01-FA970F562B65}"/>
            </c:ext>
          </c:extLst>
        </c:ser>
        <c:dLbls>
          <c:showLegendKey val="0"/>
          <c:showVal val="0"/>
          <c:showCatName val="0"/>
          <c:showSerName val="0"/>
          <c:showPercent val="0"/>
          <c:showBubbleSize val="0"/>
        </c:dLbls>
        <c:gapWidth val="150"/>
        <c:axId val="48718592"/>
        <c:axId val="487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xmlns:c16r2="http://schemas.microsoft.com/office/drawing/2015/06/chart">
            <c:ext xmlns:c16="http://schemas.microsoft.com/office/drawing/2014/chart" uri="{C3380CC4-5D6E-409C-BE32-E72D297353CC}">
              <c16:uniqueId val="{00000001-5A58-4542-AD01-FA970F562B65}"/>
            </c:ext>
          </c:extLst>
        </c:ser>
        <c:dLbls>
          <c:showLegendKey val="0"/>
          <c:showVal val="0"/>
          <c:showCatName val="0"/>
          <c:showSerName val="0"/>
          <c:showPercent val="0"/>
          <c:showBubbleSize val="0"/>
        </c:dLbls>
        <c:marker val="1"/>
        <c:smooth val="0"/>
        <c:axId val="48718592"/>
        <c:axId val="48720512"/>
      </c:lineChart>
      <c:dateAx>
        <c:axId val="48718592"/>
        <c:scaling>
          <c:orientation val="minMax"/>
        </c:scaling>
        <c:delete val="1"/>
        <c:axPos val="b"/>
        <c:numFmt formatCode="&quot;H&quot;yy" sourceLinked="1"/>
        <c:majorTickMark val="none"/>
        <c:minorTickMark val="none"/>
        <c:tickLblPos val="none"/>
        <c:crossAx val="48720512"/>
        <c:crosses val="autoZero"/>
        <c:auto val="1"/>
        <c:lblOffset val="100"/>
        <c:baseTimeUnit val="years"/>
      </c:dateAx>
      <c:valAx>
        <c:axId val="48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36.869999999999997</c:v>
                </c:pt>
                <c:pt idx="1">
                  <c:v>34.99</c:v>
                </c:pt>
                <c:pt idx="2">
                  <c:v>32.21</c:v>
                </c:pt>
                <c:pt idx="3">
                  <c:v>32.32</c:v>
                </c:pt>
                <c:pt idx="4">
                  <c:v>32.21</c:v>
                </c:pt>
              </c:numCache>
            </c:numRef>
          </c:val>
          <c:extLst xmlns:c16r2="http://schemas.microsoft.com/office/drawing/2015/06/chart">
            <c:ext xmlns:c16="http://schemas.microsoft.com/office/drawing/2014/chart" uri="{C3380CC4-5D6E-409C-BE32-E72D297353CC}">
              <c16:uniqueId val="{00000000-95A2-4CAA-B505-9A229AB5B624}"/>
            </c:ext>
          </c:extLst>
        </c:ser>
        <c:dLbls>
          <c:showLegendKey val="0"/>
          <c:showVal val="0"/>
          <c:showCatName val="0"/>
          <c:showSerName val="0"/>
          <c:showPercent val="0"/>
          <c:showBubbleSize val="0"/>
        </c:dLbls>
        <c:gapWidth val="150"/>
        <c:axId val="47643648"/>
        <c:axId val="47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xmlns:c16r2="http://schemas.microsoft.com/office/drawing/2015/06/chart">
            <c:ext xmlns:c16="http://schemas.microsoft.com/office/drawing/2014/chart" uri="{C3380CC4-5D6E-409C-BE32-E72D297353CC}">
              <c16:uniqueId val="{00000001-95A2-4CAA-B505-9A229AB5B624}"/>
            </c:ext>
          </c:extLst>
        </c:ser>
        <c:dLbls>
          <c:showLegendKey val="0"/>
          <c:showVal val="0"/>
          <c:showCatName val="0"/>
          <c:showSerName val="0"/>
          <c:showPercent val="0"/>
          <c:showBubbleSize val="0"/>
        </c:dLbls>
        <c:marker val="1"/>
        <c:smooth val="0"/>
        <c:axId val="47643648"/>
        <c:axId val="47645824"/>
      </c:lineChart>
      <c:dateAx>
        <c:axId val="47643648"/>
        <c:scaling>
          <c:orientation val="minMax"/>
        </c:scaling>
        <c:delete val="1"/>
        <c:axPos val="b"/>
        <c:numFmt formatCode="&quot;H&quot;yy" sourceLinked="1"/>
        <c:majorTickMark val="none"/>
        <c:minorTickMark val="none"/>
        <c:tickLblPos val="none"/>
        <c:crossAx val="47645824"/>
        <c:crosses val="autoZero"/>
        <c:auto val="1"/>
        <c:lblOffset val="100"/>
        <c:baseTimeUnit val="years"/>
      </c:dateAx>
      <c:valAx>
        <c:axId val="47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77.58</c:v>
                </c:pt>
                <c:pt idx="1">
                  <c:v>80.540000000000006</c:v>
                </c:pt>
                <c:pt idx="2">
                  <c:v>89.54</c:v>
                </c:pt>
                <c:pt idx="3">
                  <c:v>83.45</c:v>
                </c:pt>
                <c:pt idx="4">
                  <c:v>78.98</c:v>
                </c:pt>
              </c:numCache>
            </c:numRef>
          </c:val>
          <c:extLst xmlns:c16r2="http://schemas.microsoft.com/office/drawing/2015/06/chart">
            <c:ext xmlns:c16="http://schemas.microsoft.com/office/drawing/2014/chart" uri="{C3380CC4-5D6E-409C-BE32-E72D297353CC}">
              <c16:uniqueId val="{00000000-E23E-478F-B0EF-59DC28E2305F}"/>
            </c:ext>
          </c:extLst>
        </c:ser>
        <c:dLbls>
          <c:showLegendKey val="0"/>
          <c:showVal val="0"/>
          <c:showCatName val="0"/>
          <c:showSerName val="0"/>
          <c:showPercent val="0"/>
          <c:showBubbleSize val="0"/>
        </c:dLbls>
        <c:gapWidth val="150"/>
        <c:axId val="47709568"/>
        <c:axId val="477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xmlns:c16r2="http://schemas.microsoft.com/office/drawing/2015/06/chart">
            <c:ext xmlns:c16="http://schemas.microsoft.com/office/drawing/2014/chart" uri="{C3380CC4-5D6E-409C-BE32-E72D297353CC}">
              <c16:uniqueId val="{00000001-E23E-478F-B0EF-59DC28E2305F}"/>
            </c:ext>
          </c:extLst>
        </c:ser>
        <c:dLbls>
          <c:showLegendKey val="0"/>
          <c:showVal val="0"/>
          <c:showCatName val="0"/>
          <c:showSerName val="0"/>
          <c:showPercent val="0"/>
          <c:showBubbleSize val="0"/>
        </c:dLbls>
        <c:marker val="1"/>
        <c:smooth val="0"/>
        <c:axId val="47709568"/>
        <c:axId val="47715840"/>
      </c:lineChart>
      <c:dateAx>
        <c:axId val="47709568"/>
        <c:scaling>
          <c:orientation val="minMax"/>
        </c:scaling>
        <c:delete val="1"/>
        <c:axPos val="b"/>
        <c:numFmt formatCode="&quot;H&quot;yy" sourceLinked="1"/>
        <c:majorTickMark val="none"/>
        <c:minorTickMark val="none"/>
        <c:tickLblPos val="none"/>
        <c:crossAx val="47715840"/>
        <c:crosses val="autoZero"/>
        <c:auto val="1"/>
        <c:lblOffset val="100"/>
        <c:baseTimeUnit val="years"/>
      </c:dateAx>
      <c:valAx>
        <c:axId val="47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108.13</c:v>
                </c:pt>
                <c:pt idx="1">
                  <c:v>97.63</c:v>
                </c:pt>
                <c:pt idx="2">
                  <c:v>109.45</c:v>
                </c:pt>
                <c:pt idx="3">
                  <c:v>104.72</c:v>
                </c:pt>
                <c:pt idx="4">
                  <c:v>96.96</c:v>
                </c:pt>
              </c:numCache>
            </c:numRef>
          </c:val>
          <c:extLst xmlns:c16r2="http://schemas.microsoft.com/office/drawing/2015/06/chart">
            <c:ext xmlns:c16="http://schemas.microsoft.com/office/drawing/2014/chart" uri="{C3380CC4-5D6E-409C-BE32-E72D297353CC}">
              <c16:uniqueId val="{00000000-7B2D-4C0A-B81B-7AAC6201D814}"/>
            </c:ext>
          </c:extLst>
        </c:ser>
        <c:dLbls>
          <c:showLegendKey val="0"/>
          <c:showVal val="0"/>
          <c:showCatName val="0"/>
          <c:showSerName val="0"/>
          <c:showPercent val="0"/>
          <c:showBubbleSize val="0"/>
        </c:dLbls>
        <c:gapWidth val="150"/>
        <c:axId val="97167616"/>
        <c:axId val="1015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xmlns:c16r2="http://schemas.microsoft.com/office/drawing/2015/06/chart">
            <c:ext xmlns:c16="http://schemas.microsoft.com/office/drawing/2014/chart" uri="{C3380CC4-5D6E-409C-BE32-E72D297353CC}">
              <c16:uniqueId val="{00000001-7B2D-4C0A-B81B-7AAC6201D814}"/>
            </c:ext>
          </c:extLst>
        </c:ser>
        <c:dLbls>
          <c:showLegendKey val="0"/>
          <c:showVal val="0"/>
          <c:showCatName val="0"/>
          <c:showSerName val="0"/>
          <c:showPercent val="0"/>
          <c:showBubbleSize val="0"/>
        </c:dLbls>
        <c:marker val="1"/>
        <c:smooth val="0"/>
        <c:axId val="97167616"/>
        <c:axId val="101523840"/>
      </c:lineChart>
      <c:dateAx>
        <c:axId val="97167616"/>
        <c:scaling>
          <c:orientation val="minMax"/>
        </c:scaling>
        <c:delete val="1"/>
        <c:axPos val="b"/>
        <c:numFmt formatCode="&quot;H&quot;yy" sourceLinked="1"/>
        <c:majorTickMark val="none"/>
        <c:minorTickMark val="none"/>
        <c:tickLblPos val="none"/>
        <c:crossAx val="101523840"/>
        <c:crosses val="autoZero"/>
        <c:auto val="1"/>
        <c:lblOffset val="100"/>
        <c:baseTimeUnit val="years"/>
      </c:dateAx>
      <c:valAx>
        <c:axId val="10152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60.87</c:v>
                </c:pt>
                <c:pt idx="1">
                  <c:v>62.71</c:v>
                </c:pt>
                <c:pt idx="2">
                  <c:v>64.28</c:v>
                </c:pt>
                <c:pt idx="3">
                  <c:v>58.23</c:v>
                </c:pt>
                <c:pt idx="4">
                  <c:v>57.13</c:v>
                </c:pt>
              </c:numCache>
            </c:numRef>
          </c:val>
          <c:extLst xmlns:c16r2="http://schemas.microsoft.com/office/drawing/2015/06/chart">
            <c:ext xmlns:c16="http://schemas.microsoft.com/office/drawing/2014/chart" uri="{C3380CC4-5D6E-409C-BE32-E72D297353CC}">
              <c16:uniqueId val="{00000000-1DDA-4830-8159-69A202827E33}"/>
            </c:ext>
          </c:extLst>
        </c:ser>
        <c:dLbls>
          <c:showLegendKey val="0"/>
          <c:showVal val="0"/>
          <c:showCatName val="0"/>
          <c:showSerName val="0"/>
          <c:showPercent val="0"/>
          <c:showBubbleSize val="0"/>
        </c:dLbls>
        <c:gapWidth val="150"/>
        <c:axId val="113190400"/>
        <c:axId val="1222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xmlns:c16r2="http://schemas.microsoft.com/office/drawing/2015/06/chart">
            <c:ext xmlns:c16="http://schemas.microsoft.com/office/drawing/2014/chart" uri="{C3380CC4-5D6E-409C-BE32-E72D297353CC}">
              <c16:uniqueId val="{00000001-1DDA-4830-8159-69A202827E33}"/>
            </c:ext>
          </c:extLst>
        </c:ser>
        <c:dLbls>
          <c:showLegendKey val="0"/>
          <c:showVal val="0"/>
          <c:showCatName val="0"/>
          <c:showSerName val="0"/>
          <c:showPercent val="0"/>
          <c:showBubbleSize val="0"/>
        </c:dLbls>
        <c:marker val="1"/>
        <c:smooth val="0"/>
        <c:axId val="113190400"/>
        <c:axId val="122257792"/>
      </c:lineChart>
      <c:dateAx>
        <c:axId val="113190400"/>
        <c:scaling>
          <c:orientation val="minMax"/>
        </c:scaling>
        <c:delete val="1"/>
        <c:axPos val="b"/>
        <c:numFmt formatCode="&quot;H&quot;yy" sourceLinked="1"/>
        <c:majorTickMark val="none"/>
        <c:minorTickMark val="none"/>
        <c:tickLblPos val="none"/>
        <c:crossAx val="122257792"/>
        <c:crosses val="autoZero"/>
        <c:auto val="1"/>
        <c:lblOffset val="100"/>
        <c:baseTimeUnit val="years"/>
      </c:dateAx>
      <c:valAx>
        <c:axId val="122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23-40AE-B5B4-82ED0C131C65}"/>
            </c:ext>
          </c:extLst>
        </c:ser>
        <c:dLbls>
          <c:showLegendKey val="0"/>
          <c:showVal val="0"/>
          <c:showCatName val="0"/>
          <c:showSerName val="0"/>
          <c:showPercent val="0"/>
          <c:showBubbleSize val="0"/>
        </c:dLbls>
        <c:gapWidth val="150"/>
        <c:axId val="28069888"/>
        <c:axId val="280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xmlns:c16r2="http://schemas.microsoft.com/office/drawing/2015/06/chart">
            <c:ext xmlns:c16="http://schemas.microsoft.com/office/drawing/2014/chart" uri="{C3380CC4-5D6E-409C-BE32-E72D297353CC}">
              <c16:uniqueId val="{00000001-D723-40AE-B5B4-82ED0C131C65}"/>
            </c:ext>
          </c:extLst>
        </c:ser>
        <c:dLbls>
          <c:showLegendKey val="0"/>
          <c:showVal val="0"/>
          <c:showCatName val="0"/>
          <c:showSerName val="0"/>
          <c:showPercent val="0"/>
          <c:showBubbleSize val="0"/>
        </c:dLbls>
        <c:marker val="1"/>
        <c:smooth val="0"/>
        <c:axId val="28069888"/>
        <c:axId val="28071808"/>
      </c:lineChart>
      <c:dateAx>
        <c:axId val="28069888"/>
        <c:scaling>
          <c:orientation val="minMax"/>
        </c:scaling>
        <c:delete val="1"/>
        <c:axPos val="b"/>
        <c:numFmt formatCode="&quot;H&quot;yy" sourceLinked="1"/>
        <c:majorTickMark val="none"/>
        <c:minorTickMark val="none"/>
        <c:tickLblPos val="none"/>
        <c:crossAx val="28071808"/>
        <c:crosses val="autoZero"/>
        <c:auto val="1"/>
        <c:lblOffset val="100"/>
        <c:baseTimeUnit val="years"/>
      </c:dateAx>
      <c:valAx>
        <c:axId val="28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10.07</c:v>
                </c:pt>
                <c:pt idx="1">
                  <c:v>12.67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F28-4688-95B8-B949D3D0BC21}"/>
            </c:ext>
          </c:extLst>
        </c:ser>
        <c:dLbls>
          <c:showLegendKey val="0"/>
          <c:showVal val="0"/>
          <c:showCatName val="0"/>
          <c:showSerName val="0"/>
          <c:showPercent val="0"/>
          <c:showBubbleSize val="0"/>
        </c:dLbls>
        <c:gapWidth val="150"/>
        <c:axId val="28094848"/>
        <c:axId val="280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xmlns:c16r2="http://schemas.microsoft.com/office/drawing/2015/06/chart">
            <c:ext xmlns:c16="http://schemas.microsoft.com/office/drawing/2014/chart" uri="{C3380CC4-5D6E-409C-BE32-E72D297353CC}">
              <c16:uniqueId val="{00000001-CF28-4688-95B8-B949D3D0BC21}"/>
            </c:ext>
          </c:extLst>
        </c:ser>
        <c:dLbls>
          <c:showLegendKey val="0"/>
          <c:showVal val="0"/>
          <c:showCatName val="0"/>
          <c:showSerName val="0"/>
          <c:showPercent val="0"/>
          <c:showBubbleSize val="0"/>
        </c:dLbls>
        <c:marker val="1"/>
        <c:smooth val="0"/>
        <c:axId val="28094848"/>
        <c:axId val="28096768"/>
      </c:lineChart>
      <c:dateAx>
        <c:axId val="28094848"/>
        <c:scaling>
          <c:orientation val="minMax"/>
        </c:scaling>
        <c:delete val="1"/>
        <c:axPos val="b"/>
        <c:numFmt formatCode="&quot;H&quot;yy" sourceLinked="1"/>
        <c:majorTickMark val="none"/>
        <c:minorTickMark val="none"/>
        <c:tickLblPos val="none"/>
        <c:crossAx val="28096768"/>
        <c:crosses val="autoZero"/>
        <c:auto val="1"/>
        <c:lblOffset val="100"/>
        <c:baseTimeUnit val="years"/>
      </c:dateAx>
      <c:valAx>
        <c:axId val="2809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1732.4</c:v>
                </c:pt>
                <c:pt idx="1">
                  <c:v>1846.71</c:v>
                </c:pt>
                <c:pt idx="2">
                  <c:v>3023.66</c:v>
                </c:pt>
                <c:pt idx="3">
                  <c:v>5169.9399999999996</c:v>
                </c:pt>
                <c:pt idx="4">
                  <c:v>5827.59</c:v>
                </c:pt>
              </c:numCache>
            </c:numRef>
          </c:val>
          <c:extLst xmlns:c16r2="http://schemas.microsoft.com/office/drawing/2015/06/chart">
            <c:ext xmlns:c16="http://schemas.microsoft.com/office/drawing/2014/chart" uri="{C3380CC4-5D6E-409C-BE32-E72D297353CC}">
              <c16:uniqueId val="{00000000-1FC1-4649-A4B2-53E41F4D75C8}"/>
            </c:ext>
          </c:extLst>
        </c:ser>
        <c:dLbls>
          <c:showLegendKey val="0"/>
          <c:showVal val="0"/>
          <c:showCatName val="0"/>
          <c:showSerName val="0"/>
          <c:showPercent val="0"/>
          <c:showBubbleSize val="0"/>
        </c:dLbls>
        <c:gapWidth val="150"/>
        <c:axId val="47454080"/>
        <c:axId val="474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xmlns:c16r2="http://schemas.microsoft.com/office/drawing/2015/06/chart">
            <c:ext xmlns:c16="http://schemas.microsoft.com/office/drawing/2014/chart" uri="{C3380CC4-5D6E-409C-BE32-E72D297353CC}">
              <c16:uniqueId val="{00000001-1FC1-4649-A4B2-53E41F4D75C8}"/>
            </c:ext>
          </c:extLst>
        </c:ser>
        <c:dLbls>
          <c:showLegendKey val="0"/>
          <c:showVal val="0"/>
          <c:showCatName val="0"/>
          <c:showSerName val="0"/>
          <c:showPercent val="0"/>
          <c:showBubbleSize val="0"/>
        </c:dLbls>
        <c:marker val="1"/>
        <c:smooth val="0"/>
        <c:axId val="47454080"/>
        <c:axId val="47456256"/>
      </c:lineChart>
      <c:dateAx>
        <c:axId val="47454080"/>
        <c:scaling>
          <c:orientation val="minMax"/>
        </c:scaling>
        <c:delete val="1"/>
        <c:axPos val="b"/>
        <c:numFmt formatCode="&quot;H&quot;yy" sourceLinked="1"/>
        <c:majorTickMark val="none"/>
        <c:minorTickMark val="none"/>
        <c:tickLblPos val="none"/>
        <c:crossAx val="47456256"/>
        <c:crosses val="autoZero"/>
        <c:auto val="1"/>
        <c:lblOffset val="100"/>
        <c:baseTimeUnit val="years"/>
      </c:dateAx>
      <c:valAx>
        <c:axId val="4745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81.92</c:v>
                </c:pt>
                <c:pt idx="1">
                  <c:v>74.069999999999993</c:v>
                </c:pt>
                <c:pt idx="2">
                  <c:v>64.12</c:v>
                </c:pt>
                <c:pt idx="3">
                  <c:v>288.55</c:v>
                </c:pt>
                <c:pt idx="4">
                  <c:v>425.74</c:v>
                </c:pt>
              </c:numCache>
            </c:numRef>
          </c:val>
          <c:extLst xmlns:c16r2="http://schemas.microsoft.com/office/drawing/2015/06/chart">
            <c:ext xmlns:c16="http://schemas.microsoft.com/office/drawing/2014/chart" uri="{C3380CC4-5D6E-409C-BE32-E72D297353CC}">
              <c16:uniqueId val="{00000000-E633-4685-9E1E-FA8C479DA67A}"/>
            </c:ext>
          </c:extLst>
        </c:ser>
        <c:dLbls>
          <c:showLegendKey val="0"/>
          <c:showVal val="0"/>
          <c:showCatName val="0"/>
          <c:showSerName val="0"/>
          <c:showPercent val="0"/>
          <c:showBubbleSize val="0"/>
        </c:dLbls>
        <c:gapWidth val="150"/>
        <c:axId val="47487616"/>
        <c:axId val="474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xmlns:c16r2="http://schemas.microsoft.com/office/drawing/2015/06/chart">
            <c:ext xmlns:c16="http://schemas.microsoft.com/office/drawing/2014/chart" uri="{C3380CC4-5D6E-409C-BE32-E72D297353CC}">
              <c16:uniqueId val="{00000001-E633-4685-9E1E-FA8C479DA67A}"/>
            </c:ext>
          </c:extLst>
        </c:ser>
        <c:dLbls>
          <c:showLegendKey val="0"/>
          <c:showVal val="0"/>
          <c:showCatName val="0"/>
          <c:showSerName val="0"/>
          <c:showPercent val="0"/>
          <c:showBubbleSize val="0"/>
        </c:dLbls>
        <c:marker val="1"/>
        <c:smooth val="0"/>
        <c:axId val="47487616"/>
        <c:axId val="47493888"/>
      </c:lineChart>
      <c:dateAx>
        <c:axId val="47487616"/>
        <c:scaling>
          <c:orientation val="minMax"/>
        </c:scaling>
        <c:delete val="1"/>
        <c:axPos val="b"/>
        <c:numFmt formatCode="&quot;H&quot;yy" sourceLinked="1"/>
        <c:majorTickMark val="none"/>
        <c:minorTickMark val="none"/>
        <c:tickLblPos val="none"/>
        <c:crossAx val="47493888"/>
        <c:crosses val="autoZero"/>
        <c:auto val="1"/>
        <c:lblOffset val="100"/>
        <c:baseTimeUnit val="years"/>
      </c:dateAx>
      <c:valAx>
        <c:axId val="4749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99.99</c:v>
                </c:pt>
                <c:pt idx="1">
                  <c:v>91.14</c:v>
                </c:pt>
                <c:pt idx="2">
                  <c:v>102.37</c:v>
                </c:pt>
                <c:pt idx="3">
                  <c:v>97.38</c:v>
                </c:pt>
                <c:pt idx="4">
                  <c:v>82.43</c:v>
                </c:pt>
              </c:numCache>
            </c:numRef>
          </c:val>
          <c:extLst xmlns:c16r2="http://schemas.microsoft.com/office/drawing/2015/06/chart">
            <c:ext xmlns:c16="http://schemas.microsoft.com/office/drawing/2014/chart" uri="{C3380CC4-5D6E-409C-BE32-E72D297353CC}">
              <c16:uniqueId val="{00000000-6636-466B-BBEC-CABD1C399847}"/>
            </c:ext>
          </c:extLst>
        </c:ser>
        <c:dLbls>
          <c:showLegendKey val="0"/>
          <c:showVal val="0"/>
          <c:showCatName val="0"/>
          <c:showSerName val="0"/>
          <c:showPercent val="0"/>
          <c:showBubbleSize val="0"/>
        </c:dLbls>
        <c:gapWidth val="150"/>
        <c:axId val="47569152"/>
        <c:axId val="47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xmlns:c16r2="http://schemas.microsoft.com/office/drawing/2015/06/chart">
            <c:ext xmlns:c16="http://schemas.microsoft.com/office/drawing/2014/chart" uri="{C3380CC4-5D6E-409C-BE32-E72D297353CC}">
              <c16:uniqueId val="{00000001-6636-466B-BBEC-CABD1C399847}"/>
            </c:ext>
          </c:extLst>
        </c:ser>
        <c:dLbls>
          <c:showLegendKey val="0"/>
          <c:showVal val="0"/>
          <c:showCatName val="0"/>
          <c:showSerName val="0"/>
          <c:showPercent val="0"/>
          <c:showBubbleSize val="0"/>
        </c:dLbls>
        <c:marker val="1"/>
        <c:smooth val="0"/>
        <c:axId val="47569152"/>
        <c:axId val="47571328"/>
      </c:lineChart>
      <c:dateAx>
        <c:axId val="47569152"/>
        <c:scaling>
          <c:orientation val="minMax"/>
        </c:scaling>
        <c:delete val="1"/>
        <c:axPos val="b"/>
        <c:numFmt formatCode="&quot;H&quot;yy" sourceLinked="1"/>
        <c:majorTickMark val="none"/>
        <c:minorTickMark val="none"/>
        <c:tickLblPos val="none"/>
        <c:crossAx val="47571328"/>
        <c:crosses val="autoZero"/>
        <c:auto val="1"/>
        <c:lblOffset val="100"/>
        <c:baseTimeUnit val="years"/>
      </c:dateAx>
      <c:valAx>
        <c:axId val="47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129.84</c:v>
                </c:pt>
                <c:pt idx="1">
                  <c:v>143.06</c:v>
                </c:pt>
                <c:pt idx="2">
                  <c:v>127.93</c:v>
                </c:pt>
                <c:pt idx="3">
                  <c:v>133.6</c:v>
                </c:pt>
                <c:pt idx="4">
                  <c:v>152.1</c:v>
                </c:pt>
              </c:numCache>
            </c:numRef>
          </c:val>
          <c:extLst xmlns:c16r2="http://schemas.microsoft.com/office/drawing/2015/06/chart">
            <c:ext xmlns:c16="http://schemas.microsoft.com/office/drawing/2014/chart" uri="{C3380CC4-5D6E-409C-BE32-E72D297353CC}">
              <c16:uniqueId val="{00000000-70EA-45B8-B9B5-8EFB5B9B70F1}"/>
            </c:ext>
          </c:extLst>
        </c:ser>
        <c:dLbls>
          <c:showLegendKey val="0"/>
          <c:showVal val="0"/>
          <c:showCatName val="0"/>
          <c:showSerName val="0"/>
          <c:showPercent val="0"/>
          <c:showBubbleSize val="0"/>
        </c:dLbls>
        <c:gapWidth val="150"/>
        <c:axId val="47594112"/>
        <c:axId val="476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xmlns:c16r2="http://schemas.microsoft.com/office/drawing/2015/06/chart">
            <c:ext xmlns:c16="http://schemas.microsoft.com/office/drawing/2014/chart" uri="{C3380CC4-5D6E-409C-BE32-E72D297353CC}">
              <c16:uniqueId val="{00000001-70EA-45B8-B9B5-8EFB5B9B70F1}"/>
            </c:ext>
          </c:extLst>
        </c:ser>
        <c:dLbls>
          <c:showLegendKey val="0"/>
          <c:showVal val="0"/>
          <c:showCatName val="0"/>
          <c:showSerName val="0"/>
          <c:showPercent val="0"/>
          <c:showBubbleSize val="0"/>
        </c:dLbls>
        <c:marker val="1"/>
        <c:smooth val="0"/>
        <c:axId val="47594112"/>
        <c:axId val="47612672"/>
      </c:lineChart>
      <c:dateAx>
        <c:axId val="47594112"/>
        <c:scaling>
          <c:orientation val="minMax"/>
        </c:scaling>
        <c:delete val="1"/>
        <c:axPos val="b"/>
        <c:numFmt formatCode="&quot;H&quot;yy" sourceLinked="1"/>
        <c:majorTickMark val="none"/>
        <c:minorTickMark val="none"/>
        <c:tickLblPos val="none"/>
        <c:crossAx val="47612672"/>
        <c:crosses val="autoZero"/>
        <c:auto val="1"/>
        <c:lblOffset val="100"/>
        <c:baseTimeUnit val="years"/>
      </c:dateAx>
      <c:valAx>
        <c:axId val="47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三朝町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6340</v>
      </c>
      <c r="AM8" s="71"/>
      <c r="AN8" s="71"/>
      <c r="AO8" s="71"/>
      <c r="AP8" s="71"/>
      <c r="AQ8" s="71"/>
      <c r="AR8" s="71"/>
      <c r="AS8" s="71"/>
      <c r="AT8" s="67">
        <f>データ!$S$6</f>
        <v>233.52</v>
      </c>
      <c r="AU8" s="68"/>
      <c r="AV8" s="68"/>
      <c r="AW8" s="68"/>
      <c r="AX8" s="68"/>
      <c r="AY8" s="68"/>
      <c r="AZ8" s="68"/>
      <c r="BA8" s="68"/>
      <c r="BB8" s="70">
        <f>データ!$T$6</f>
        <v>27.15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65.209999999999994</v>
      </c>
      <c r="J10" s="68"/>
      <c r="K10" s="68"/>
      <c r="L10" s="68"/>
      <c r="M10" s="68"/>
      <c r="N10" s="68"/>
      <c r="O10" s="69"/>
      <c r="P10" s="70">
        <f>データ!$P$6</f>
        <v>70.23</v>
      </c>
      <c r="Q10" s="70"/>
      <c r="R10" s="70"/>
      <c r="S10" s="70"/>
      <c r="T10" s="70"/>
      <c r="U10" s="70"/>
      <c r="V10" s="70"/>
      <c r="W10" s="71">
        <f>データ!$Q$6</f>
        <v>2255</v>
      </c>
      <c r="X10" s="71"/>
      <c r="Y10" s="71"/>
      <c r="Z10" s="71"/>
      <c r="AA10" s="71"/>
      <c r="AB10" s="71"/>
      <c r="AC10" s="71"/>
      <c r="AD10" s="2"/>
      <c r="AE10" s="2"/>
      <c r="AF10" s="2"/>
      <c r="AG10" s="2"/>
      <c r="AH10" s="4"/>
      <c r="AI10" s="4"/>
      <c r="AJ10" s="4"/>
      <c r="AK10" s="4"/>
      <c r="AL10" s="71">
        <f>データ!$U$6</f>
        <v>4417</v>
      </c>
      <c r="AM10" s="71"/>
      <c r="AN10" s="71"/>
      <c r="AO10" s="71"/>
      <c r="AP10" s="71"/>
      <c r="AQ10" s="71"/>
      <c r="AR10" s="71"/>
      <c r="AS10" s="71"/>
      <c r="AT10" s="67">
        <f>データ!$V$6</f>
        <v>31.86</v>
      </c>
      <c r="AU10" s="68"/>
      <c r="AV10" s="68"/>
      <c r="AW10" s="68"/>
      <c r="AX10" s="68"/>
      <c r="AY10" s="68"/>
      <c r="AZ10" s="68"/>
      <c r="BA10" s="68"/>
      <c r="BB10" s="70">
        <f>データ!$W$6</f>
        <v>138.63999999999999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T7igZIgaZAcd/9Z9SutZZVPCieonhpUm76wrupm/E/7uJwlouzZ10TTxirt31Uw7qTSD1iECaK3HC4FkLqBOw==" saltValue="nwR/qKxJL1effMC8I1H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313645</v>
      </c>
      <c r="D6" s="34">
        <f t="shared" si="3"/>
        <v>46</v>
      </c>
      <c r="E6" s="34">
        <f t="shared" si="3"/>
        <v>1</v>
      </c>
      <c r="F6" s="34">
        <f t="shared" si="3"/>
        <v>0</v>
      </c>
      <c r="G6" s="34">
        <f t="shared" si="3"/>
        <v>1</v>
      </c>
      <c r="H6" s="34" t="str">
        <f t="shared" si="3"/>
        <v>鳥取県　三朝町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65.209999999999994</v>
      </c>
      <c r="P6" s="35">
        <f t="shared" si="3"/>
        <v>70.23</v>
      </c>
      <c r="Q6" s="35">
        <f t="shared" si="3"/>
        <v>2255</v>
      </c>
      <c r="R6" s="35">
        <f t="shared" si="3"/>
        <v>6340</v>
      </c>
      <c r="S6" s="35">
        <f t="shared" si="3"/>
        <v>233.52</v>
      </c>
      <c r="T6" s="35">
        <f t="shared" si="3"/>
        <v>27.15</v>
      </c>
      <c r="U6" s="35">
        <f t="shared" si="3"/>
        <v>4417</v>
      </c>
      <c r="V6" s="35">
        <f t="shared" si="3"/>
        <v>31.86</v>
      </c>
      <c r="W6" s="35">
        <f t="shared" si="3"/>
        <v>138.63999999999999</v>
      </c>
      <c r="X6" s="36">
        <f>IF(X7="",NA(),X7)</f>
        <v>108.13</v>
      </c>
      <c r="Y6" s="36">
        <f t="shared" ref="Y6:AG6" si="4">IF(Y7="",NA(),Y7)</f>
        <v>97.63</v>
      </c>
      <c r="Z6" s="36">
        <f t="shared" si="4"/>
        <v>109.45</v>
      </c>
      <c r="AA6" s="36">
        <f t="shared" si="4"/>
        <v>104.72</v>
      </c>
      <c r="AB6" s="36">
        <f t="shared" si="4"/>
        <v>96.96</v>
      </c>
      <c r="AC6" s="36">
        <f t="shared" si="4"/>
        <v>114.74</v>
      </c>
      <c r="AD6" s="36">
        <f t="shared" si="4"/>
        <v>104.85</v>
      </c>
      <c r="AE6" s="36">
        <f t="shared" si="4"/>
        <v>107.64</v>
      </c>
      <c r="AF6" s="36">
        <f t="shared" si="4"/>
        <v>108.22</v>
      </c>
      <c r="AG6" s="36">
        <f t="shared" si="4"/>
        <v>114.22</v>
      </c>
      <c r="AH6" s="35" t="str">
        <f>IF(AH7="","",IF(AH7="-","【-】","【"&amp;SUBSTITUTE(TEXT(AH7,"#,##0.00"),"-","△")&amp;"】"))</f>
        <v>【110.27】</v>
      </c>
      <c r="AI6" s="36">
        <f>IF(AI7="",NA(),AI7)</f>
        <v>10.07</v>
      </c>
      <c r="AJ6" s="36">
        <f t="shared" ref="AJ6:AR6" si="5">IF(AJ7="",NA(),AJ7)</f>
        <v>12.67</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1732.4</v>
      </c>
      <c r="AU6" s="36">
        <f t="shared" ref="AU6:BC6" si="6">IF(AU7="",NA(),AU7)</f>
        <v>1846.71</v>
      </c>
      <c r="AV6" s="36">
        <f t="shared" si="6"/>
        <v>3023.66</v>
      </c>
      <c r="AW6" s="36">
        <f t="shared" si="6"/>
        <v>5169.9399999999996</v>
      </c>
      <c r="AX6" s="36">
        <f t="shared" si="6"/>
        <v>5827.59</v>
      </c>
      <c r="AY6" s="36">
        <f t="shared" si="6"/>
        <v>477.44</v>
      </c>
      <c r="AZ6" s="36">
        <f t="shared" si="6"/>
        <v>445.85</v>
      </c>
      <c r="BA6" s="36">
        <f t="shared" si="6"/>
        <v>450.54</v>
      </c>
      <c r="BB6" s="36">
        <f t="shared" si="6"/>
        <v>348.88</v>
      </c>
      <c r="BC6" s="36">
        <f t="shared" si="6"/>
        <v>381.07</v>
      </c>
      <c r="BD6" s="35" t="str">
        <f>IF(BD7="","",IF(BD7="-","【-】","【"&amp;SUBSTITUTE(TEXT(BD7,"#,##0.00"),"-","△")&amp;"】"))</f>
        <v>【260.31】</v>
      </c>
      <c r="BE6" s="36">
        <f>IF(BE7="",NA(),BE7)</f>
        <v>81.92</v>
      </c>
      <c r="BF6" s="36">
        <f t="shared" ref="BF6:BN6" si="7">IF(BF7="",NA(),BF7)</f>
        <v>74.069999999999993</v>
      </c>
      <c r="BG6" s="36">
        <f t="shared" si="7"/>
        <v>64.12</v>
      </c>
      <c r="BH6" s="36">
        <f t="shared" si="7"/>
        <v>288.55</v>
      </c>
      <c r="BI6" s="36">
        <f t="shared" si="7"/>
        <v>425.74</v>
      </c>
      <c r="BJ6" s="36">
        <f t="shared" si="7"/>
        <v>485.75</v>
      </c>
      <c r="BK6" s="36">
        <f t="shared" si="7"/>
        <v>516.34</v>
      </c>
      <c r="BL6" s="36">
        <f t="shared" si="7"/>
        <v>496.56</v>
      </c>
      <c r="BM6" s="36">
        <f t="shared" si="7"/>
        <v>540.38</v>
      </c>
      <c r="BN6" s="36">
        <f t="shared" si="7"/>
        <v>556.47</v>
      </c>
      <c r="BO6" s="35" t="str">
        <f>IF(BO7="","",IF(BO7="-","【-】","【"&amp;SUBSTITUTE(TEXT(BO7,"#,##0.00"),"-","△")&amp;"】"))</f>
        <v>【275.67】</v>
      </c>
      <c r="BP6" s="36">
        <f>IF(BP7="",NA(),BP7)</f>
        <v>99.99</v>
      </c>
      <c r="BQ6" s="36">
        <f t="shared" ref="BQ6:BY6" si="8">IF(BQ7="",NA(),BQ7)</f>
        <v>91.14</v>
      </c>
      <c r="BR6" s="36">
        <f t="shared" si="8"/>
        <v>102.37</v>
      </c>
      <c r="BS6" s="36">
        <f t="shared" si="8"/>
        <v>97.38</v>
      </c>
      <c r="BT6" s="36">
        <f t="shared" si="8"/>
        <v>82.43</v>
      </c>
      <c r="BU6" s="36">
        <f t="shared" si="8"/>
        <v>83.59</v>
      </c>
      <c r="BV6" s="36">
        <f t="shared" si="8"/>
        <v>83.27</v>
      </c>
      <c r="BW6" s="36">
        <f t="shared" si="8"/>
        <v>84.9</v>
      </c>
      <c r="BX6" s="36">
        <f t="shared" si="8"/>
        <v>83.22</v>
      </c>
      <c r="BY6" s="36">
        <f t="shared" si="8"/>
        <v>78.67</v>
      </c>
      <c r="BZ6" s="35" t="str">
        <f>IF(BZ7="","",IF(BZ7="-","【-】","【"&amp;SUBSTITUTE(TEXT(BZ7,"#,##0.00"),"-","△")&amp;"】"))</f>
        <v>【100.05】</v>
      </c>
      <c r="CA6" s="36">
        <f>IF(CA7="",NA(),CA7)</f>
        <v>129.84</v>
      </c>
      <c r="CB6" s="36">
        <f t="shared" ref="CB6:CJ6" si="9">IF(CB7="",NA(),CB7)</f>
        <v>143.06</v>
      </c>
      <c r="CC6" s="36">
        <f t="shared" si="9"/>
        <v>127.93</v>
      </c>
      <c r="CD6" s="36">
        <f t="shared" si="9"/>
        <v>133.6</v>
      </c>
      <c r="CE6" s="36">
        <f t="shared" si="9"/>
        <v>152.1</v>
      </c>
      <c r="CF6" s="36">
        <f t="shared" si="9"/>
        <v>230.22</v>
      </c>
      <c r="CG6" s="36">
        <f t="shared" si="9"/>
        <v>228.81</v>
      </c>
      <c r="CH6" s="36">
        <f t="shared" si="9"/>
        <v>231.9</v>
      </c>
      <c r="CI6" s="36">
        <f t="shared" si="9"/>
        <v>234.17</v>
      </c>
      <c r="CJ6" s="36">
        <f t="shared" si="9"/>
        <v>257.95</v>
      </c>
      <c r="CK6" s="35" t="str">
        <f>IF(CK7="","",IF(CK7="-","【-】","【"&amp;SUBSTITUTE(TEXT(CK7,"#,##0.00"),"-","△")&amp;"】"))</f>
        <v>【166.40】</v>
      </c>
      <c r="CL6" s="36">
        <f>IF(CL7="",NA(),CL7)</f>
        <v>36.869999999999997</v>
      </c>
      <c r="CM6" s="36">
        <f t="shared" ref="CM6:CU6" si="10">IF(CM7="",NA(),CM7)</f>
        <v>34.99</v>
      </c>
      <c r="CN6" s="36">
        <f t="shared" si="10"/>
        <v>32.21</v>
      </c>
      <c r="CO6" s="36">
        <f t="shared" si="10"/>
        <v>32.32</v>
      </c>
      <c r="CP6" s="36">
        <f t="shared" si="10"/>
        <v>32.21</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77.58</v>
      </c>
      <c r="CX6" s="36">
        <f t="shared" ref="CX6:DF6" si="11">IF(CX7="",NA(),CX7)</f>
        <v>80.540000000000006</v>
      </c>
      <c r="CY6" s="36">
        <f t="shared" si="11"/>
        <v>89.54</v>
      </c>
      <c r="CZ6" s="36">
        <f t="shared" si="11"/>
        <v>83.45</v>
      </c>
      <c r="DA6" s="36">
        <f t="shared" si="11"/>
        <v>78.98</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60.87</v>
      </c>
      <c r="DI6" s="36">
        <f t="shared" ref="DI6:DQ6" si="12">IF(DI7="",NA(),DI7)</f>
        <v>62.71</v>
      </c>
      <c r="DJ6" s="36">
        <f t="shared" si="12"/>
        <v>64.28</v>
      </c>
      <c r="DK6" s="36">
        <f t="shared" si="12"/>
        <v>58.23</v>
      </c>
      <c r="DL6" s="36">
        <f t="shared" si="12"/>
        <v>57.13</v>
      </c>
      <c r="DM6" s="36">
        <f t="shared" si="12"/>
        <v>52.4</v>
      </c>
      <c r="DN6" s="36">
        <f t="shared" si="12"/>
        <v>51.89</v>
      </c>
      <c r="DO6" s="36">
        <f t="shared" si="12"/>
        <v>54.09</v>
      </c>
      <c r="DP6" s="36">
        <f t="shared" si="12"/>
        <v>52.73</v>
      </c>
      <c r="DQ6" s="36">
        <f t="shared" si="12"/>
        <v>53.25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23.02</v>
      </c>
      <c r="EC6" s="35" t="str">
        <f>IF(EC7="","",IF(EC7="-","【-】","【"&amp;SUBSTITUTE(TEXT(EC7,"#,##0.00"),"-","△")&amp;"】"))</f>
        <v>【20.63】</v>
      </c>
      <c r="ED6" s="36">
        <f>IF(ED7="",NA(),ED7)</f>
        <v>0.47</v>
      </c>
      <c r="EE6" s="36">
        <f t="shared" ref="EE6:EM6" si="14">IF(EE7="",NA(),EE7)</f>
        <v>1.03</v>
      </c>
      <c r="EF6" s="36">
        <f t="shared" si="14"/>
        <v>0.44</v>
      </c>
      <c r="EG6" s="36">
        <f t="shared" si="14"/>
        <v>3.8</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313645</v>
      </c>
      <c r="D7" s="38">
        <v>46</v>
      </c>
      <c r="E7" s="38">
        <v>1</v>
      </c>
      <c r="F7" s="38">
        <v>0</v>
      </c>
      <c r="G7" s="38">
        <v>1</v>
      </c>
      <c r="H7" s="38" t="s">
        <v>93</v>
      </c>
      <c r="I7" s="38" t="s">
        <v>94</v>
      </c>
      <c r="J7" s="38" t="s">
        <v>95</v>
      </c>
      <c r="K7" s="38" t="s">
        <v>96</v>
      </c>
      <c r="L7" s="38" t="s">
        <v>97</v>
      </c>
      <c r="M7" s="38" t="s">
        <v>98</v>
      </c>
      <c r="N7" s="39" t="s">
        <v>99</v>
      </c>
      <c r="O7" s="39">
        <v>65.209999999999994</v>
      </c>
      <c r="P7" s="39">
        <v>70.23</v>
      </c>
      <c r="Q7" s="39">
        <v>2255</v>
      </c>
      <c r="R7" s="39">
        <v>6340</v>
      </c>
      <c r="S7" s="39">
        <v>233.52</v>
      </c>
      <c r="T7" s="39">
        <v>27.15</v>
      </c>
      <c r="U7" s="39">
        <v>4417</v>
      </c>
      <c r="V7" s="39">
        <v>31.86</v>
      </c>
      <c r="W7" s="39">
        <v>138.63999999999999</v>
      </c>
      <c r="X7" s="39">
        <v>108.13</v>
      </c>
      <c r="Y7" s="39">
        <v>97.63</v>
      </c>
      <c r="Z7" s="39">
        <v>109.45</v>
      </c>
      <c r="AA7" s="39">
        <v>104.72</v>
      </c>
      <c r="AB7" s="39">
        <v>96.96</v>
      </c>
      <c r="AC7" s="39">
        <v>114.74</v>
      </c>
      <c r="AD7" s="39">
        <v>104.85</v>
      </c>
      <c r="AE7" s="39">
        <v>107.64</v>
      </c>
      <c r="AF7" s="39">
        <v>108.22</v>
      </c>
      <c r="AG7" s="39">
        <v>114.22</v>
      </c>
      <c r="AH7" s="39">
        <v>110.27</v>
      </c>
      <c r="AI7" s="39">
        <v>10.07</v>
      </c>
      <c r="AJ7" s="39">
        <v>12.67</v>
      </c>
      <c r="AK7" s="39">
        <v>0</v>
      </c>
      <c r="AL7" s="39">
        <v>0</v>
      </c>
      <c r="AM7" s="39">
        <v>0</v>
      </c>
      <c r="AN7" s="39">
        <v>27.19</v>
      </c>
      <c r="AO7" s="39">
        <v>27.52</v>
      </c>
      <c r="AP7" s="39">
        <v>30.84</v>
      </c>
      <c r="AQ7" s="39">
        <v>25.29</v>
      </c>
      <c r="AR7" s="39">
        <v>22.71</v>
      </c>
      <c r="AS7" s="39">
        <v>1.1499999999999999</v>
      </c>
      <c r="AT7" s="39">
        <v>1732.4</v>
      </c>
      <c r="AU7" s="39">
        <v>1846.71</v>
      </c>
      <c r="AV7" s="39">
        <v>3023.66</v>
      </c>
      <c r="AW7" s="39">
        <v>5169.9399999999996</v>
      </c>
      <c r="AX7" s="39">
        <v>5827.59</v>
      </c>
      <c r="AY7" s="39">
        <v>477.44</v>
      </c>
      <c r="AZ7" s="39">
        <v>445.85</v>
      </c>
      <c r="BA7" s="39">
        <v>450.54</v>
      </c>
      <c r="BB7" s="39">
        <v>348.88</v>
      </c>
      <c r="BC7" s="39">
        <v>381.07</v>
      </c>
      <c r="BD7" s="39">
        <v>260.31</v>
      </c>
      <c r="BE7" s="39">
        <v>81.92</v>
      </c>
      <c r="BF7" s="39">
        <v>74.069999999999993</v>
      </c>
      <c r="BG7" s="39">
        <v>64.12</v>
      </c>
      <c r="BH7" s="39">
        <v>288.55</v>
      </c>
      <c r="BI7" s="39">
        <v>425.74</v>
      </c>
      <c r="BJ7" s="39">
        <v>485.75</v>
      </c>
      <c r="BK7" s="39">
        <v>516.34</v>
      </c>
      <c r="BL7" s="39">
        <v>496.56</v>
      </c>
      <c r="BM7" s="39">
        <v>540.38</v>
      </c>
      <c r="BN7" s="39">
        <v>556.47</v>
      </c>
      <c r="BO7" s="39">
        <v>275.67</v>
      </c>
      <c r="BP7" s="39">
        <v>99.99</v>
      </c>
      <c r="BQ7" s="39">
        <v>91.14</v>
      </c>
      <c r="BR7" s="39">
        <v>102.37</v>
      </c>
      <c r="BS7" s="39">
        <v>97.38</v>
      </c>
      <c r="BT7" s="39">
        <v>82.43</v>
      </c>
      <c r="BU7" s="39">
        <v>83.59</v>
      </c>
      <c r="BV7" s="39">
        <v>83.27</v>
      </c>
      <c r="BW7" s="39">
        <v>84.9</v>
      </c>
      <c r="BX7" s="39">
        <v>83.22</v>
      </c>
      <c r="BY7" s="39">
        <v>78.67</v>
      </c>
      <c r="BZ7" s="39">
        <v>100.05</v>
      </c>
      <c r="CA7" s="39">
        <v>129.84</v>
      </c>
      <c r="CB7" s="39">
        <v>143.06</v>
      </c>
      <c r="CC7" s="39">
        <v>127.93</v>
      </c>
      <c r="CD7" s="39">
        <v>133.6</v>
      </c>
      <c r="CE7" s="39">
        <v>152.1</v>
      </c>
      <c r="CF7" s="39">
        <v>230.22</v>
      </c>
      <c r="CG7" s="39">
        <v>228.81</v>
      </c>
      <c r="CH7" s="39">
        <v>231.9</v>
      </c>
      <c r="CI7" s="39">
        <v>234.17</v>
      </c>
      <c r="CJ7" s="39">
        <v>257.95</v>
      </c>
      <c r="CK7" s="39">
        <v>166.4</v>
      </c>
      <c r="CL7" s="39">
        <v>36.869999999999997</v>
      </c>
      <c r="CM7" s="39">
        <v>34.99</v>
      </c>
      <c r="CN7" s="39">
        <v>32.21</v>
      </c>
      <c r="CO7" s="39">
        <v>32.32</v>
      </c>
      <c r="CP7" s="39">
        <v>32.21</v>
      </c>
      <c r="CQ7" s="39">
        <v>41.09</v>
      </c>
      <c r="CR7" s="39">
        <v>38.979999999999997</v>
      </c>
      <c r="CS7" s="39">
        <v>39.61</v>
      </c>
      <c r="CT7" s="39">
        <v>41.06</v>
      </c>
      <c r="CU7" s="39">
        <v>39.94</v>
      </c>
      <c r="CV7" s="39">
        <v>60.69</v>
      </c>
      <c r="CW7" s="39">
        <v>77.58</v>
      </c>
      <c r="CX7" s="39">
        <v>80.540000000000006</v>
      </c>
      <c r="CY7" s="39">
        <v>89.54</v>
      </c>
      <c r="CZ7" s="39">
        <v>83.45</v>
      </c>
      <c r="DA7" s="39">
        <v>78.98</v>
      </c>
      <c r="DB7" s="39">
        <v>75.91</v>
      </c>
      <c r="DC7" s="39">
        <v>75.010000000000005</v>
      </c>
      <c r="DD7" s="39">
        <v>72.959999999999994</v>
      </c>
      <c r="DE7" s="39">
        <v>72.42</v>
      </c>
      <c r="DF7" s="39">
        <v>69.41</v>
      </c>
      <c r="DG7" s="39">
        <v>89.82</v>
      </c>
      <c r="DH7" s="39">
        <v>60.87</v>
      </c>
      <c r="DI7" s="39">
        <v>62.71</v>
      </c>
      <c r="DJ7" s="39">
        <v>64.28</v>
      </c>
      <c r="DK7" s="39">
        <v>58.23</v>
      </c>
      <c r="DL7" s="39">
        <v>57.13</v>
      </c>
      <c r="DM7" s="39">
        <v>52.4</v>
      </c>
      <c r="DN7" s="39">
        <v>51.89</v>
      </c>
      <c r="DO7" s="39">
        <v>54.09</v>
      </c>
      <c r="DP7" s="39">
        <v>52.73</v>
      </c>
      <c r="DQ7" s="39">
        <v>53.25</v>
      </c>
      <c r="DR7" s="39">
        <v>50.19</v>
      </c>
      <c r="DS7" s="39">
        <v>0</v>
      </c>
      <c r="DT7" s="39">
        <v>0</v>
      </c>
      <c r="DU7" s="39">
        <v>0</v>
      </c>
      <c r="DV7" s="39">
        <v>0</v>
      </c>
      <c r="DW7" s="39">
        <v>0</v>
      </c>
      <c r="DX7" s="39">
        <v>14.01</v>
      </c>
      <c r="DY7" s="39">
        <v>14.74</v>
      </c>
      <c r="DZ7" s="39">
        <v>18.68</v>
      </c>
      <c r="EA7" s="39">
        <v>19.91</v>
      </c>
      <c r="EB7" s="39">
        <v>23.02</v>
      </c>
      <c r="EC7" s="39">
        <v>20.63</v>
      </c>
      <c r="ED7" s="39">
        <v>0.47</v>
      </c>
      <c r="EE7" s="39">
        <v>1.03</v>
      </c>
      <c r="EF7" s="39">
        <v>0.44</v>
      </c>
      <c r="EG7" s="39">
        <v>3.8</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