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令和3年度\200船岡庁舎\220上下水道課\3下水道\経営分析表・経営戦略策・下水道事業収支計画書\R03\R02決算　経営比較分析表\"/>
    </mc:Choice>
  </mc:AlternateContent>
  <xr:revisionPtr revIDLastSave="0" documentId="13_ncr:1_{4D0E2745-E2F9-464F-A6F9-F43110EA1DC2}" xr6:coauthVersionLast="36" xr6:coauthVersionMax="36" xr10:uidLastSave="{00000000-0000-0000-0000-000000000000}"/>
  <workbookProtection workbookAlgorithmName="SHA-512" workbookHashValue="k5zOPw6ihd0pi93I6wNFuvgLDb1MyM2X7RZ6KPXihGUyPQsjJfuNNKGccTlcgpuTi7xLjP/lTikcubQIICPH8Q==" workbookSaltValue="8tygaKCpGyFpgjcwwDrjMQ=="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W10" i="4"/>
  <c r="B10" i="4"/>
  <c r="BB8" i="4"/>
  <c r="AD8" i="4"/>
  <c r="P8" i="4"/>
  <c r="I8" i="4"/>
  <c r="B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<sst xmlns="http://schemas.openxmlformats.org/spreadsheetml/2006/main" count="247" uniqueCount="118">
  <si>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</si>
  <si>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</si>
  <si>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</si>
  <si>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</si>
  <si>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</si>
  <si>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</si>
  <si>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</si>
  <si>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</si>
  <si>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</si>
  <si>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</si>
  <si>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</si>
  <si>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</si>
  <si>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</si>
  <si>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</si>
  <si>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</si>
  <si>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</si>
  <si>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</si>
  <si>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</si>
  <si>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</si>
  <si>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</si>
  <si>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</si>
  <si>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</si>
  <si>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</si>
  <si>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</si>
  <si>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</si>
  <si>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</si>
  <si>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</si>
  <si>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</si>
  <si>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</si>
  <si>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</si>
  <si>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</si>
  <si>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</si>
  <si>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</si>
  <si>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</si>
  <si>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</si>
  <si>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</si>
  <si>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</si>
  <si>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</si>
  <si>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</si>
  <si>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</si>
  <si>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</si>
  <si>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</si>
  <si>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</si>
  <si>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</si>
  <si>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</si>
  <si>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</si>
  <si>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</si>
  <si>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</si>
  <si>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</si>
  <si>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</si>
  <si>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</si>
  <si>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</si>
  <si>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</si>
  <si>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</si>
  <si>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</si>
  <si>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</si>
  <si>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</si>
  <si>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</si>
  <si>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</si>
  <si>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</si>
  <si>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</si>
  <si>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</si>
  <si>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</si>
  <si>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</si>
  <si>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</si>
  <si>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</si>
  <si>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</si>
  <si>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</si>
  <si>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</si>
  <si>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</si>
  <si>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</si>
  <si>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</si>
  <si>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</si>
  <si>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</si>
  <si>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</si>
  <si>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</si>
  <si>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</si>
  <si>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</si>
  <si>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</si>
  <si>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</si>
  <si>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</si>
  <si>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</si>
  <si>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</si>
  <si>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</si>
  <si>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</si>
  <si>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</si>
  <si>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</si>
  <si>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</si>
  <si>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</si>
  <si>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</si>
  <si>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</si>
  <si>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</si>
  <si>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</si>
  <si>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</si>
  <si>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</si>
  <si>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</si>
  <si>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</si>
  <si>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</si>
  <si>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</si>
  <si>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</si>
  <si>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</si>
  <si>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</si>
  <si>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</si>
  <si>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</si>
  <si>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</si>
  <si>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</si>
  <si>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</si>
  <si>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</si>
  <si>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</si>
  <si>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</si>
  <si>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</si>
  <si>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</si>
  <si>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</si>
  <si>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</si>
  <si>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</si>
  <si>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施設が合併浄化槽のみで管渠はないため、管渠改善率は0となっている。施設管理は、当面、軽微な修繕で対応が可能であるが、適切かつ計画的な維持管理を行い、施設を適正な状況で維持していく必要がある。</t>
    <phoneticPr fontId="4"/>
  </si>
  <si>
    <t>　個別排水処理（合併浄化槽）という事業の経営規模からみて、大幅な維持管理費の抑制は難しいと考えるが、人口減少による料金収入の減少は避けられない状態にあるため、他の下水道事業と併せて運営審議会答申に沿って料金の引上げを進めていく必要がある。
　今後、施設更新に伴う多額の費用発生の見込みはないものの、適切な施設の維持管理を行いながら、計画的な施設修繕等を行い、経営の健全化を図らなければならない。</t>
    <phoneticPr fontId="4"/>
  </si>
  <si>
    <t>●少ないながらも人口が減少していることから、料金収入も減少し、近年、収益的収支比率が低い水準となっている。今後、支払利息・地方債償還金は横ばいで推移するものの、事業規模が小さい本事業においては維持管理費の大幅な削減は見込めない状況にあり、人口減少の進行に伴って料金収入が減少すると見込まれるため、収支比率は横ばいもしくは減少傾向になると考えられる。料金収入の改善に向けて、令和元年度上下水道運営審議会の答申に基づく料金の引上げを着実に実行する必要がある。●企業債残高対事業規模比率は、既発債の着実な償還により近年は減少傾向にある。類似団体と比較してR2で346.56％も上回っており、事業規模から見て経営状況の健全性は低いと言える。今後、地方債残高は着実に減少していく見込みではあるが、人口減少による料金収入の減少も見込まれることから、他の下水道事業と併せて運営審議会答申に基づく料金引上げを着実に行う必要がある。●経費回収率については、近年は減少傾向にあり、R2は前年度比で1.13ポイントの減となり、類似団体と比較して20.71％も下回っている。維持管理費の抑制は事業規模から見て困難であるため、今後は料金の見直し等により健全性の向上を図っていかなければならない。●汚水処理原価については、ここ3年同水準で推移しており、R2は類似団体と比較して342.39円上回っているため、汚水処理の効率性は低いと言える。地理的要因により他処理区との統合も不可能であるため、汚水処理の効率化は困難な課題となっている。●施設利用率については、類似団体と比較してR2で24.93％下回っており、施設の効率性は低いと言える。水洗化率は既に100％に達しており、隣接する他処理区との統合も現実的に不可能なため、これ以上の効率性の向上は困難な状況となっている。</t>
    <rPh sb="31" eb="33">
      <t>キンネン</t>
    </rPh>
    <rPh sb="42" eb="43">
      <t>ヒク</t>
    </rPh>
    <rPh sb="44" eb="46">
      <t>スイジュン</t>
    </rPh>
    <rPh sb="419" eb="421">
      <t>キンネン</t>
    </rPh>
    <rPh sb="422" eb="424">
      <t>ゲンショウ</t>
    </rPh>
    <rPh sb="424" eb="426">
      <t>ケイコウ</t>
    </rPh>
    <rPh sb="447" eb="448">
      <t>ゲン</t>
    </rPh>
    <rPh sb="550" eb="551">
      <t>ネン</t>
    </rPh>
    <rPh sb="551" eb="554">
      <t>ドウスイジュン</t>
    </rPh>
    <rPh sb="555" eb="557">
      <t>スイイ</t>
    </rPh>
    <rPh sb="590" eb="592">
      <t>オスイ</t>
    </rPh>
    <rPh sb="592" eb="594">
      <t>ショリ</t>
    </rPh>
    <rPh sb="595" eb="597">
      <t>コウリツ</t>
    </rPh>
    <rPh sb="597" eb="598">
      <t>セイ</t>
    </rPh>
    <rPh sb="632" eb="634">
      <t>オスイ</t>
    </rPh>
    <rPh sb="634" eb="636">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</si>
</sst>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D-4F99-8424-EC3B92788A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8D-4F99-8424-EC3B92788A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14.29</c:v>
                </c:pt>
                <c:pt idx="1">
                  <c:v>21.43</c:v>
                </c:pt>
                <c:pt idx="2">
                  <c:v>21.43</c:v>
                </c:pt>
                <c:pt idx="3">
                  <c:v>21.43</c:v>
                </c:pt>
                <c:pt idx="4">
                  <c:v>21.43</c:v>
                </c:pt>
              </c:numCache>
            </c:numRef>
          </c:val>
          <c:extLst>
            <c:ext xmlns:c16="http://schemas.microsoft.com/office/drawing/2014/chart" uri="{C3380CC4-5D6E-409C-BE32-E72D297353CC}">
              <c16:uniqueId val="{00000000-22ED-48D9-A8C5-2B8A1DCF9F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50.56</c:v>
                </c:pt>
                <c:pt idx="3">
                  <c:v>47.35</c:v>
                </c:pt>
                <c:pt idx="4">
                  <c:v>46.36</c:v>
                </c:pt>
              </c:numCache>
            </c:numRef>
          </c:val>
          <c:smooth val="0"/>
          <c:extLst>
            <c:ext xmlns:c16="http://schemas.microsoft.com/office/drawing/2014/chart" uri="{C3380CC4-5D6E-409C-BE32-E72D297353CC}">
              <c16:uniqueId val="{00000001-22ED-48D9-A8C5-2B8A1DCF9F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44-4157-91DD-C6713B33C3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83.85</c:v>
                </c:pt>
                <c:pt idx="3">
                  <c:v>81.209999999999994</c:v>
                </c:pt>
                <c:pt idx="4">
                  <c:v>83.08</c:v>
                </c:pt>
              </c:numCache>
            </c:numRef>
          </c:val>
          <c:smooth val="0"/>
          <c:extLst>
            <c:ext xmlns:c16="http://schemas.microsoft.com/office/drawing/2014/chart" uri="{C3380CC4-5D6E-409C-BE32-E72D297353CC}">
              <c16:uniqueId val="{00000001-9544-4157-91DD-C6713B33C3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81.25</c:v>
                </c:pt>
                <c:pt idx="1">
                  <c:v>75.98</c:v>
                </c:pt>
                <c:pt idx="2">
                  <c:v>75.3</c:v>
                </c:pt>
                <c:pt idx="3">
                  <c:v>75.92</c:v>
                </c:pt>
                <c:pt idx="4">
                  <c:v>75.989999999999995</c:v>
                </c:pt>
              </c:numCache>
            </c:numRef>
          </c:val>
          <c:extLst>
            <c:ext xmlns:c16="http://schemas.microsoft.com/office/drawing/2014/chart" uri="{C3380CC4-5D6E-409C-BE32-E72D297353CC}">
              <c16:uniqueId val="{00000000-AEC0-45D2-831A-AC0E1F9DAA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0-45D2-831A-AC0E1F9DAA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05-4966-B249-C4DE414CE9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05-4966-B249-C4DE414CE9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F-4050-BDD9-EB9F523F7C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F-4050-BDD9-EB9F523F7C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5-4EB0-AB4D-37580A8A5A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5-4EB0-AB4D-37580A8A5A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0-4EEE-954D-7B315A50CE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0-4EEE-954D-7B315A50CE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1300.8800000000001</c:v>
                </c:pt>
                <c:pt idx="1">
                  <c:v>1275.3399999999999</c:v>
                </c:pt>
                <c:pt idx="2">
                  <c:v>1185.1199999999999</c:v>
                </c:pt>
                <c:pt idx="3">
                  <c:v>1198.56</c:v>
                </c:pt>
                <c:pt idx="4">
                  <c:v>1129.47</c:v>
                </c:pt>
              </c:numCache>
            </c:numRef>
          </c:val>
          <c:extLst>
            <c:ext xmlns:c16="http://schemas.microsoft.com/office/drawing/2014/chart" uri="{C3380CC4-5D6E-409C-BE32-E72D297353CC}">
              <c16:uniqueId val="{00000000-712E-422F-9725-C6157C5E6D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855.65</c:v>
                </c:pt>
                <c:pt idx="3">
                  <c:v>862.99</c:v>
                </c:pt>
                <c:pt idx="4">
                  <c:v>782.91</c:v>
                </c:pt>
              </c:numCache>
            </c:numRef>
          </c:val>
          <c:smooth val="0"/>
          <c:extLst>
            <c:ext xmlns:c16="http://schemas.microsoft.com/office/drawing/2014/chart" uri="{C3380CC4-5D6E-409C-BE32-E72D297353CC}">
              <c16:uniqueId val="{00000001-712E-422F-9725-C6157C5E6D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21.59</c:v>
                </c:pt>
                <c:pt idx="1">
                  <c:v>33.28</c:v>
                </c:pt>
                <c:pt idx="2">
                  <c:v>33.03</c:v>
                </c:pt>
                <c:pt idx="3">
                  <c:v>29.8</c:v>
                </c:pt>
                <c:pt idx="4">
                  <c:v>28.67</c:v>
                </c:pt>
              </c:numCache>
            </c:numRef>
          </c:val>
          <c:extLst>
            <c:ext xmlns:c16="http://schemas.microsoft.com/office/drawing/2014/chart" uri="{C3380CC4-5D6E-409C-BE32-E72D297353CC}">
              <c16:uniqueId val="{00000000-FC02-4C01-B6C2-91317184BA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52.23</c:v>
                </c:pt>
                <c:pt idx="3">
                  <c:v>50.06</c:v>
                </c:pt>
                <c:pt idx="4">
                  <c:v>49.38</c:v>
                </c:pt>
              </c:numCache>
            </c:numRef>
          </c:val>
          <c:smooth val="0"/>
          <c:extLst>
            <c:ext xmlns:c16="http://schemas.microsoft.com/office/drawing/2014/chart" uri="{C3380CC4-5D6E-409C-BE32-E72D297353CC}">
              <c16:uniqueId val="{00000001-FC02-4C01-B6C2-91317184BA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1434.25</c:v>
                </c:pt>
                <c:pt idx="1">
                  <c:v>600.91</c:v>
                </c:pt>
                <c:pt idx="2">
                  <c:v>594.52</c:v>
                </c:pt>
                <c:pt idx="3">
                  <c:v>637.44000000000005</c:v>
                </c:pt>
                <c:pt idx="4">
                  <c:v>659.36</c:v>
                </c:pt>
              </c:numCache>
            </c:numRef>
          </c:val>
          <c:extLst>
            <c:ext xmlns:c16="http://schemas.microsoft.com/office/drawing/2014/chart" uri="{C3380CC4-5D6E-409C-BE32-E72D297353CC}">
              <c16:uniqueId val="{00000000-5E1B-4726-8898-F7E2DBDE29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294.05</c:v>
                </c:pt>
                <c:pt idx="3">
                  <c:v>309.22000000000003</c:v>
                </c:pt>
                <c:pt idx="4">
                  <c:v>316.97000000000003</c:v>
                </c:pt>
              </c:numCache>
            </c:numRef>
          </c:val>
          <c:smooth val="0"/>
          <c:extLst>
            <c:ext xmlns:c16="http://schemas.microsoft.com/office/drawing/2014/chart" uri="{C3380CC4-5D6E-409C-BE32-E72D297353CC}">
              <c16:uniqueId val="{00000001-5E1B-4726-8898-F7E2DBDE29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16711</v>
      </c>
      <c r="AM8" s="51"/>
      <c r="AN8" s="51"/>
      <c r="AO8" s="51"/>
      <c r="AP8" s="51"/>
      <c r="AQ8" s="51"/>
      <c r="AR8" s="51"/>
      <c r="AS8" s="51"/>
      <c r="AT8" s="46">
        <f>データ!T6</f>
        <v>206.71</v>
      </c>
      <c r="AU8" s="46"/>
      <c r="AV8" s="46"/>
      <c r="AW8" s="46"/>
      <c r="AX8" s="46"/>
      <c r="AY8" s="46"/>
      <c r="AZ8" s="46"/>
      <c r="BA8" s="46"/>
      <c r="BB8" s="46">
        <f>データ!U6</f>
        <v>80.84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0.05</v>
      </c>
      <c r="Q10" s="46"/>
      <c r="R10" s="46"/>
      <c r="S10" s="46"/>
      <c r="T10" s="46"/>
      <c r="U10" s="46"/>
      <c r="V10" s="46"/>
      <c r="W10" s="46">
        <f>データ!Q6</f>
        <v>100</v>
      </c>
      <c r="X10" s="46"/>
      <c r="Y10" s="46"/>
      <c r="Z10" s="46"/>
      <c r="AA10" s="46"/>
      <c r="AB10" s="46"/>
      <c r="AC10" s="46"/>
      <c r="AD10" s="51">
        <f>データ!R6</f>
        <v>3685</v>
      </c>
      <c r="AE10" s="51"/>
      <c r="AF10" s="51"/>
      <c r="AG10" s="51"/>
      <c r="AH10" s="51"/>
      <c r="AI10" s="51"/>
      <c r="AJ10" s="51"/>
      <c r="AK10" s="2"/>
      <c r="AL10" s="51">
        <f>データ!V6</f>
        <v>9</v>
      </c>
      <c r="AM10" s="51"/>
      <c r="AN10" s="51"/>
      <c r="AO10" s="51"/>
      <c r="AP10" s="51"/>
      <c r="AQ10" s="51"/>
      <c r="AR10" s="51"/>
      <c r="AS10" s="51"/>
      <c r="AT10" s="46">
        <f>データ!W6</f>
        <v>0.01</v>
      </c>
      <c r="AU10" s="46"/>
      <c r="AV10" s="46"/>
      <c r="AW10" s="46"/>
      <c r="AX10" s="46"/>
      <c r="AY10" s="46"/>
      <c r="AZ10" s="46"/>
      <c r="BA10" s="46"/>
      <c r="BB10" s="46">
        <f>データ!X6</f>
        <v>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43</v>
      </c>
      <c r="N86" s="26" t="s">
        <v>43</v>
      </c>
      <c r="O86" s="26" t="str">
        <f>データ!EO6</f>
        <v>【-】</v>
      </c>
    </row>
  </sheetData>
  <sheetProtection algorithmName="SHA-512" hashValue="aEMlUE/BGQfpeF1hvtt1BFKJ/MHrIVRSrxt6roWKw8h3Rkj5FdC87NKbNjts7M4yadlXNJAZ7Fy2uVMjdaHbvQ==" saltValue="9q5TizjNa3QX26VhTcqJ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313297</v>
      </c>
      <c r="D6" s="33">
        <f t="shared" si="3"/>
        <v>47</v>
      </c>
      <c r="E6" s="33">
        <f t="shared" si="3"/>
        <v>18</v>
      </c>
      <c r="F6" s="33">
        <f t="shared" si="3"/>
        <v>1</v>
      </c>
      <c r="G6" s="33">
        <f t="shared" si="3"/>
        <v>0</v>
      </c>
      <c r="H6" s="33" t="str">
        <f t="shared" si="3"/>
        <v>鳥取県　八頭町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0.05</v>
      </c>
      <c r="Q6" s="34">
        <f t="shared" si="3"/>
        <v>100</v>
      </c>
      <c r="R6" s="34">
        <f t="shared" si="3"/>
        <v>3685</v>
      </c>
      <c r="S6" s="34">
        <f t="shared" si="3"/>
        <v>16711</v>
      </c>
      <c r="T6" s="34">
        <f t="shared" si="3"/>
        <v>206.71</v>
      </c>
      <c r="U6" s="34">
        <f t="shared" si="3"/>
        <v>80.84</v>
      </c>
      <c r="V6" s="34">
        <f t="shared" si="3"/>
        <v>9</v>
      </c>
      <c r="W6" s="34">
        <f t="shared" si="3"/>
        <v>0.01</v>
      </c>
      <c r="X6" s="34">
        <f t="shared" si="3"/>
        <v>900</v>
      </c>
      <c r="Y6" s="35">
        <f>IF(Y7="",NA(),Y7)</f>
        <v>81.25</v>
      </c>
      <c r="Z6" s="35">
        <f t="shared" ref="Z6:AH6" si="4">IF(Z7="",NA(),Z7)</f>
        <v>75.98</v>
      </c>
      <c r="AA6" s="35">
        <f t="shared" si="4"/>
        <v>75.3</v>
      </c>
      <c r="AB6" s="35">
        <f t="shared" si="4"/>
        <v>75.92</v>
      </c>
      <c r="AC6" s="35">
        <f t="shared" si="4"/>
        <v>75.989999999999995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1300.8800000000001</v>
      </c>
      <c r="BG6" s="35">
        <f t="shared" ref="BG6:BO6" si="7">IF(BG7="",NA(),BG7)</f>
        <v>1275.3399999999999</v>
      </c>
      <c r="BH6" s="35">
        <f t="shared" si="7"/>
        <v>1185.1199999999999</v>
      </c>
      <c r="BI6" s="35">
        <f t="shared" si="7"/>
        <v>1198.56</v>
      </c>
      <c r="BJ6" s="35">
        <f t="shared" si="7"/>
        <v>1129.47</v>
      </c>
      <c r="BK6" s="35">
        <f t="shared" si="7"/>
        <v>503.8</v>
      </c>
      <c r="BL6" s="35">
        <f t="shared" si="7"/>
        <v>768.3</v>
      </c>
      <c r="BM6" s="35">
        <f t="shared" si="7"/>
        <v>855.65</v>
      </c>
      <c r="BN6" s="35">
        <f t="shared" si="7"/>
        <v>862.99</v>
      </c>
      <c r="BO6" s="35">
        <f t="shared" si="7"/>
        <v>782.91</v>
      </c>
      <c r="BP6" s="34" t="str">
        <f>IF(BP7="","",IF(BP7="-","【-】","【"&amp;SUBSTITUTE(TEXT(BP7,"#,##0.00"),"-","△")&amp;"】"))</f>
        <v>【780.89】</v>
      </c>
      <c r="BQ6" s="35">
        <f>IF(BQ7="",NA(),BQ7)</f>
        <v>21.59</v>
      </c>
      <c r="BR6" s="35">
        <f t="shared" ref="BR6:BZ6" si="8">IF(BR7="",NA(),BR7)</f>
        <v>33.28</v>
      </c>
      <c r="BS6" s="35">
        <f t="shared" si="8"/>
        <v>33.03</v>
      </c>
      <c r="BT6" s="35">
        <f t="shared" si="8"/>
        <v>29.8</v>
      </c>
      <c r="BU6" s="35">
        <f t="shared" si="8"/>
        <v>28.67</v>
      </c>
      <c r="BV6" s="35">
        <f t="shared" si="8"/>
        <v>51.58</v>
      </c>
      <c r="BW6" s="35">
        <f t="shared" si="8"/>
        <v>53.36</v>
      </c>
      <c r="BX6" s="35">
        <f t="shared" si="8"/>
        <v>52.23</v>
      </c>
      <c r="BY6" s="35">
        <f t="shared" si="8"/>
        <v>50.06</v>
      </c>
      <c r="BZ6" s="35">
        <f t="shared" si="8"/>
        <v>49.38</v>
      </c>
      <c r="CA6" s="34" t="str">
        <f>IF(CA7="","",IF(CA7="-","【-】","【"&amp;SUBSTITUTE(TEXT(CA7,"#,##0.00"),"-","△")&amp;"】"))</f>
        <v>【48.58】</v>
      </c>
      <c r="CB6" s="35">
        <f>IF(CB7="",NA(),CB7)</f>
        <v>1434.25</v>
      </c>
      <c r="CC6" s="35">
        <f t="shared" ref="CC6:CK6" si="9">IF(CC7="",NA(),CC7)</f>
        <v>600.91</v>
      </c>
      <c r="CD6" s="35">
        <f t="shared" si="9"/>
        <v>594.52</v>
      </c>
      <c r="CE6" s="35">
        <f t="shared" si="9"/>
        <v>637.44000000000005</v>
      </c>
      <c r="CF6" s="35">
        <f t="shared" si="9"/>
        <v>659.36</v>
      </c>
      <c r="CG6" s="35">
        <f t="shared" si="9"/>
        <v>333.58</v>
      </c>
      <c r="CH6" s="35">
        <f t="shared" si="9"/>
        <v>347.38</v>
      </c>
      <c r="CI6" s="35">
        <f t="shared" si="9"/>
        <v>294.05</v>
      </c>
      <c r="CJ6" s="35">
        <f t="shared" si="9"/>
        <v>309.22000000000003</v>
      </c>
      <c r="CK6" s="35">
        <f t="shared" si="9"/>
        <v>316.97000000000003</v>
      </c>
      <c r="CL6" s="34" t="str">
        <f>IF(CL7="","",IF(CL7="-","【-】","【"&amp;SUBSTITUTE(TEXT(CL7,"#,##0.00"),"-","△")&amp;"】"))</f>
        <v>【328.08】</v>
      </c>
      <c r="CM6" s="35">
        <f>IF(CM7="",NA(),CM7)</f>
        <v>14.29</v>
      </c>
      <c r="CN6" s="35">
        <f t="shared" ref="CN6:CV6" si="10">IF(CN7="",NA(),CN7)</f>
        <v>21.43</v>
      </c>
      <c r="CO6" s="35">
        <f t="shared" si="10"/>
        <v>21.43</v>
      </c>
      <c r="CP6" s="35">
        <f t="shared" si="10"/>
        <v>21.43</v>
      </c>
      <c r="CQ6" s="35">
        <f t="shared" si="10"/>
        <v>21.43</v>
      </c>
      <c r="CR6" s="35">
        <f t="shared" si="10"/>
        <v>41.51</v>
      </c>
      <c r="CS6" s="35">
        <f t="shared" si="10"/>
        <v>49.31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57.28</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313297</v>
      </c>
      <c r="D7" s="37">
        <v>47</v>
      </c>
      <c r="E7" s="37">
        <v>18</v>
      </c>
      <c r="F7" s="37">
        <v>1</v>
      </c>
      <c r="G7" s="37">
        <v>0</v>
      </c>
      <c r="H7" s="37" t="s">
        <v>97</v>
      </c>
      <c r="I7" s="37" t="s">
        <v>98</v>
      </c>
      <c r="J7" s="37" t="s">
        <v>99</v>
      </c>
      <c r="K7" s="37" t="s">
        <v>100</v>
      </c>
      <c r="L7" s="37" t="s">
        <v>101</v>
      </c>
      <c r="M7" s="37" t="s">
        <v>102</v>
      </c>
      <c r="N7" s="38" t="s">
        <v>103</v>
      </c>
      <c r="O7" s="38" t="s">
        <v>104</v>
      </c>
      <c r="P7" s="38">
        <v>0.05</v>
      </c>
      <c r="Q7" s="38">
        <v>100</v>
      </c>
      <c r="R7" s="38">
        <v>3685</v>
      </c>
      <c r="S7" s="38">
        <v>16711</v>
      </c>
      <c r="T7" s="38">
        <v>206.71</v>
      </c>
      <c r="U7" s="38">
        <v>80.84</v>
      </c>
      <c r="V7" s="38">
        <v>9</v>
      </c>
      <c r="W7" s="38">
        <v>0.01</v>
      </c>
      <c r="X7" s="38">
        <v>900</v>
      </c>
      <c r="Y7" s="38">
        <v>81.25</v>
      </c>
      <c r="Z7" s="38">
        <v>75.98</v>
      </c>
      <c r="AA7" s="38">
        <v>75.3</v>
      </c>
      <c r="AB7" s="38">
        <v>75.92</v>
      </c>
      <c r="AC7" s="38">
        <v>75.989999999999995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1300.8800000000001</v>
      </c>
      <c r="BG7" s="38">
        <v>1275.3399999999999</v>
      </c>
      <c r="BH7" s="38">
        <v>1185.1199999999999</v>
      </c>
      <c r="BI7" s="38">
        <v>1198.56</v>
      </c>
      <c r="BJ7" s="38">
        <v>1129.47</v>
      </c>
      <c r="BK7" s="38">
        <v>503.8</v>
      </c>
      <c r="BL7" s="38">
        <v>768.3</v>
      </c>
      <c r="BM7" s="38">
        <v>855.65</v>
      </c>
      <c r="BN7" s="38">
        <v>862.99</v>
      </c>
      <c r="BO7" s="38">
        <v>782.91</v>
      </c>
      <c r="BP7" s="38">
        <v>780.89</v>
      </c>
      <c r="BQ7" s="38">
        <v>21.59</v>
      </c>
      <c r="BR7" s="38">
        <v>33.28</v>
      </c>
      <c r="BS7" s="38">
        <v>33.03</v>
      </c>
      <c r="BT7" s="38">
        <v>29.8</v>
      </c>
      <c r="BU7" s="38">
        <v>28.67</v>
      </c>
      <c r="BV7" s="38">
        <v>51.58</v>
      </c>
      <c r="BW7" s="38">
        <v>53.36</v>
      </c>
      <c r="BX7" s="38">
        <v>52.23</v>
      </c>
      <c r="BY7" s="38">
        <v>50.06</v>
      </c>
      <c r="BZ7" s="38">
        <v>49.38</v>
      </c>
      <c r="CA7" s="38">
        <v>48.58</v>
      </c>
      <c r="CB7" s="38">
        <v>1434.25</v>
      </c>
      <c r="CC7" s="38">
        <v>600.91</v>
      </c>
      <c r="CD7" s="38">
        <v>594.52</v>
      </c>
      <c r="CE7" s="38">
        <v>637.44000000000005</v>
      </c>
      <c r="CF7" s="38">
        <v>659.36</v>
      </c>
      <c r="CG7" s="38">
        <v>333.58</v>
      </c>
      <c r="CH7" s="38">
        <v>347.38</v>
      </c>
      <c r="CI7" s="38">
        <v>294.05</v>
      </c>
      <c r="CJ7" s="38">
        <v>309.22000000000003</v>
      </c>
      <c r="CK7" s="38">
        <v>316.97000000000003</v>
      </c>
      <c r="CL7" s="38">
        <v>328.08</v>
      </c>
      <c r="CM7" s="38">
        <v>14.29</v>
      </c>
      <c r="CN7" s="38">
        <v>21.43</v>
      </c>
      <c r="CO7" s="38">
        <v>21.43</v>
      </c>
      <c r="CP7" s="38">
        <v>21.43</v>
      </c>
      <c r="CQ7" s="38">
        <v>21.43</v>
      </c>
      <c r="CR7" s="38">
        <v>41.51</v>
      </c>
      <c r="CS7" s="38">
        <v>49.31</v>
      </c>
      <c r="CT7" s="38">
        <v>50.56</v>
      </c>
      <c r="CU7" s="38">
        <v>47.35</v>
      </c>
      <c r="CV7" s="38">
        <v>46.36</v>
      </c>
      <c r="CW7" s="38">
        <v>46.74</v>
      </c>
      <c r="CX7" s="38">
        <v>100</v>
      </c>
      <c r="CY7" s="38">
        <v>100</v>
      </c>
      <c r="CZ7" s="38">
        <v>100</v>
      </c>
      <c r="DA7" s="38">
        <v>100</v>
      </c>
      <c r="DB7" s="38">
        <v>100</v>
      </c>
      <c r="DC7" s="38">
        <v>68.72</v>
      </c>
      <c r="DD7" s="38">
        <v>57.28</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平木　与志智</cp:lastModifiedBy>
  <dcterms:created xsi:type="dcterms:W3CDTF">2021-12-03T08:14:05Z</dcterms:created>
  <dcterms:modified xsi:type="dcterms:W3CDTF">2022-01-12T05:04:42Z</dcterms:modified>
  <cp:category/>
</cp:coreProperties>
</file>