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Y:\公開\令和3年度\200船岡庁舎\220上下水道課\3下水道\経営分析表・経営戦略策・下水道事業収支計画書\R03\R02決算　経営比較分析表\"/>
    </mc:Choice>
  </mc:AlternateContent>
  <xr:revisionPtr revIDLastSave="0" documentId="13_ncr:1_{FABAD479-89D7-46A4-B8F9-77A85B3E4D55}" xr6:coauthVersionLast="36" xr6:coauthVersionMax="36" xr10:uidLastSave="{00000000-0000-0000-0000-000000000000}"/>
  <workbookProtection workbookAlgorithmName="SHA-512" workbookHashValue="x/z7jrbn0flWhD03dzPcvdE1c6Bc2XKBjwxVANnsDWtlsJP1QAe84rqGPGRivDvc/cV81wPKr8RU4vjWmam+mQ==" workbookSaltValue="Q4zUbC45k2RHLRp7WKn+3w==" workbookSpinCount="100000" lockStructure="1"/>
  <bookViews>
    <workbookView xWindow="0" yWindow="0" windowWidth="2880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<sst xmlns="http://schemas.openxmlformats.org/spreadsheetml/2006/main" count="236" uniqueCount="119">
  <si>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</si>
  <si>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</si>
  <si>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</si>
  <si>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</si>
  <si>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</si>
  <si>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</si>
  <si>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</si>
  <si>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</si>
  <si>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</si>
  <si>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</si>
  <si>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</si>
  <si>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</si>
  <si>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</si>
  <si>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</si>
  <si>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</si>
  <si>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</si>
  <si>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</si>
  <si>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</si>
  <si>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</si>
  <si>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</si>
  <si>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</si>
  <si>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</si>
  <si>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</si>
  <si>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</si>
  <si>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</si>
  <si>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</si>
  <si>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</si>
  <si>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</si>
  <si>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</si>
  <si>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</si>
  <si>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</si>
  <si>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</si>
  <si>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</si>
  <si>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</si>
  <si>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</si>
  <si>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</si>
  <si>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</si>
  <si>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</si>
  <si>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</si>
  <si>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</si>
  <si>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</si>
  <si>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</si>
  <si>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</si>
  <si>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</si>
  <si>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</si>
  <si>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</si>
  <si>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</si>
  <si>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</si>
  <si>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</si>
  <si>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</si>
  <si>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</si>
  <si>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</si>
  <si>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</si>
  <si>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</si>
  <si>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</si>
  <si>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</si>
  <si>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</si>
  <si>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</si>
  <si>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</si>
  <si>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</si>
  <si>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</si>
  <si>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</si>
  <si>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</si>
  <si>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</si>
  <si>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</si>
  <si>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</si>
  <si>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</si>
  <si>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</si>
  <si>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</si>
  <si>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</si>
  <si>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</si>
  <si>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</si>
  <si>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</si>
  <si>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</si>
  <si>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</si>
  <si>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</si>
  <si>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</si>
  <si>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</si>
  <si>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</si>
  <si>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</si>
  <si>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</si>
  <si>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</si>
  <si>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</si>
  <si>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</si>
  <si>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</si>
  <si>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</si>
  <si>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</si>
  <si>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</si>
  <si>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</si>
  <si>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</si>
  <si>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</si>
  <si>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</si>
  <si>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</si>
  <si>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</si>
  <si>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</si>
  <si>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</si>
  <si>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</si>
  <si>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</si>
  <si>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</si>
  <si>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</si>
  <si>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</si>
  <si>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</si>
  <si>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</si>
  <si>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</si>
  <si>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</si>
  <si>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</si>
  <si>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</si>
  <si>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</si>
  <si>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</si>
  <si>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</si>
  <si>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</si>
  <si>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</si>
  <si>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</si>
  <si>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</si>
  <si>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</si>
  <si>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</si>
  <si>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については、下水道事業開始以後、耐用年数に達したものがなく、これまで緊急的に更新する必要性がなかったため、管渠改善率は0で推移している。しかし、大半が耐用年数を経過している処理施設の機械設備や電気設備の老朽化が特に目立ってきており、現在、長寿命化事業及びストックマネジメント事業に取り組んでいるところである。
　今後、これらの事業実施等により施設更新に取り組んでいく予定であるが、事業費の平準化を図りながら計画的に実施していく必要がある。</t>
    <rPh sb="96" eb="98">
      <t>セツビ</t>
    </rPh>
    <rPh sb="126" eb="128">
      <t>ジギョウ</t>
    </rPh>
    <rPh sb="128" eb="129">
      <t>オヨ</t>
    </rPh>
    <rPh sb="168" eb="170">
      <t>ジッシ</t>
    </rPh>
    <phoneticPr fontId="4"/>
  </si>
  <si>
    <t>　今後、維持管理費の更なる抑制を図ることは当然ながら、人口減少による料金収入の減少、老朽化する機械・電気設備等の施設更新費用の増大等に対応していくため、運営審議会の答申に沿った料金の見直し等の対策を進めていくことが必要である。
　また、本処理区（公共下水道）が有する余剰処理能力を活用し、下水道事業全体として効率的な運営を行っていくため、近隣の農業集落排水処理区との統合等の事業運営の見直しについても検討や実施を進めていかなければならない。
　管渠については、まだ耐用年数に達していないものの、車道部のマンホール蓋については耐用年数を経過し随所で経年劣化が見られるため、継続して計画的に更新事業を実施していく必要がある。また、長寿命化事業やストックマネジメント事業等の実施により処理施設の電気・機械設備の計画的な施設更新を行い、事業費の平準化を行いながら健全な事業経営の確保を図っていかなければならない。</t>
    <rPh sb="42" eb="45">
      <t>ロウキュウカ</t>
    </rPh>
    <rPh sb="47" eb="49">
      <t>キカイ</t>
    </rPh>
    <rPh sb="50" eb="52">
      <t>デンキ</t>
    </rPh>
    <rPh sb="52" eb="54">
      <t>セツビ</t>
    </rPh>
    <rPh sb="54" eb="55">
      <t>トウ</t>
    </rPh>
    <rPh sb="203" eb="205">
      <t>ジッシ</t>
    </rPh>
    <rPh sb="317" eb="319">
      <t>ジギョウ</t>
    </rPh>
    <phoneticPr fontId="4"/>
  </si>
  <si>
    <t>●収益的収支比率は、料金収入が微増となったものの、公営企業会計移行業務など臨時的経費の負担があったことから、R2は前年度より数値が8.25ポイント減少した。今後、支払利息・地方債償還金はほぼ横ばい、料金収入は人口減少により減少で推移することから、今後は令和元年度上下水道運営審議会の答申に基づく料金の引上げを着実に実行する予定である。●企業債残高対事業規模比率は、地方債残高に対する一般会計等負担額を料金収入で賄えているため、事業規模の面からみて健全な状況であるといえる。今後の施設更新等の建設事業の規模も下水道事業開始時と比較して大きなものとはならいないため、これまでと同様に比率は低水準で推移すると見込まれる。●経費回収率は年々上昇していたものの、R2は汚水処理費が増加したことから、15.43ポイントの減少となった。料金収入の徴収強化や修繕費の抑制等行っており、類似団体及び全国平均と比較すると健全性は低く、100％を超えていない状況であり、更なる維持管理費の抑制及び料金の引上げ等の対策が必要である。●汚水処理原価については、類似団体と比較してR2は52.4円上回った。全国平均と比較すると処理費用の効率性は低い水準にあると言え、継続して更なる維持管理費の抑制に努めなければならない。●施設利用率については、年度毎で数値にばらつきがあるものの、ここ4年間は高い水準で推移しており、R2は類似団体と比較して5.9％上回り、全国平均値に近づきつつある。●水洗化率はすでに高い水準にあり、類似団体と比較するとR2で11.67％上回っている。今後は隣接する農業集落排水処理区との統合等による余剰能力の活用方法を検討し、施設利用率のさらなる向上を図っていく必要がある。</t>
    <rPh sb="15" eb="17">
      <t>ビゾウ</t>
    </rPh>
    <rPh sb="25" eb="27">
      <t>コウエイ</t>
    </rPh>
    <rPh sb="27" eb="29">
      <t>キギョウ</t>
    </rPh>
    <rPh sb="29" eb="31">
      <t>カイケイ</t>
    </rPh>
    <rPh sb="31" eb="33">
      <t>イコウ</t>
    </rPh>
    <rPh sb="33" eb="35">
      <t>ギョウム</t>
    </rPh>
    <rPh sb="37" eb="40">
      <t>リンジテキ</t>
    </rPh>
    <rPh sb="40" eb="42">
      <t>ケイヒ</t>
    </rPh>
    <rPh sb="43" eb="45">
      <t>フタン</t>
    </rPh>
    <rPh sb="57" eb="60">
      <t>ゼンネンド</t>
    </rPh>
    <rPh sb="62" eb="64">
      <t>スウチ</t>
    </rPh>
    <rPh sb="73" eb="75">
      <t>ゲンショウ</t>
    </rPh>
    <rPh sb="123" eb="125">
      <t>コンゴ</t>
    </rPh>
    <rPh sb="161" eb="163">
      <t>ヨテイ</t>
    </rPh>
    <rPh sb="205" eb="206">
      <t>マカナ</t>
    </rPh>
    <rPh sb="329" eb="331">
      <t>オスイ</t>
    </rPh>
    <rPh sb="331" eb="333">
      <t>ショリ</t>
    </rPh>
    <rPh sb="333" eb="334">
      <t>ヒ</t>
    </rPh>
    <rPh sb="335" eb="337">
      <t>ゾウカ</t>
    </rPh>
    <rPh sb="354" eb="356">
      <t>ゲンショウ</t>
    </rPh>
    <rPh sb="378" eb="379">
      <t>オコナ</t>
    </rPh>
    <rPh sb="388" eb="389">
      <t>オヨ</t>
    </rPh>
    <rPh sb="484" eb="485">
      <t>ウワ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</si>
</sst>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38-4C31-829D-BB1205B202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2438-4C31-829D-BB1205B202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55.13</c:v>
                </c:pt>
                <c:pt idx="1">
                  <c:v>54.8</c:v>
                </c:pt>
                <c:pt idx="2">
                  <c:v>56.07</c:v>
                </c:pt>
                <c:pt idx="3">
                  <c:v>55.3</c:v>
                </c:pt>
                <c:pt idx="4">
                  <c:v>56.43</c:v>
                </c:pt>
              </c:numCache>
            </c:numRef>
          </c:val>
          <c:extLst>
            <c:ext xmlns:c16="http://schemas.microsoft.com/office/drawing/2014/chart" uri="{C3380CC4-5D6E-409C-BE32-E72D297353CC}">
              <c16:uniqueId val="{00000000-05E7-4D2A-A41C-88F839F9FA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05E7-4D2A-A41C-88F839F9FA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92.7</c:v>
                </c:pt>
                <c:pt idx="1">
                  <c:v>92.84</c:v>
                </c:pt>
                <c:pt idx="2">
                  <c:v>93.12</c:v>
                </c:pt>
                <c:pt idx="3">
                  <c:v>93.76</c:v>
                </c:pt>
                <c:pt idx="4">
                  <c:v>93.75</c:v>
                </c:pt>
              </c:numCache>
            </c:numRef>
          </c:val>
          <c:extLst>
            <c:ext xmlns:c16="http://schemas.microsoft.com/office/drawing/2014/chart" uri="{C3380CC4-5D6E-409C-BE32-E72D297353CC}">
              <c16:uniqueId val="{00000000-96B6-40AC-AA2B-D1337755E3A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96B6-40AC-AA2B-D1337755E3A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84.75</c:v>
                </c:pt>
                <c:pt idx="1">
                  <c:v>102</c:v>
                </c:pt>
                <c:pt idx="2">
                  <c:v>92.26</c:v>
                </c:pt>
                <c:pt idx="3">
                  <c:v>98.72</c:v>
                </c:pt>
                <c:pt idx="4">
                  <c:v>90.47</c:v>
                </c:pt>
              </c:numCache>
            </c:numRef>
          </c:val>
          <c:extLst>
            <c:ext xmlns:c16="http://schemas.microsoft.com/office/drawing/2014/chart" uri="{C3380CC4-5D6E-409C-BE32-E72D297353CC}">
              <c16:uniqueId val="{00000000-06FD-4755-8A3A-6D9D90C72B2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FD-4755-8A3A-6D9D90C72B2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77-4E1D-8781-23BB6B4B570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77-4E1D-8781-23BB6B4B570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A9-4538-85E0-4A95DE3961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A9-4538-85E0-4A95DE3961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77-44D3-A182-7AD26F43C6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77-44D3-A182-7AD26F43C6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81-46DF-8136-FC0D3DCC3F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81-46DF-8136-FC0D3DCC3F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751.57</c:v>
                </c:pt>
                <c:pt idx="1">
                  <c:v>610.76</c:v>
                </c:pt>
                <c:pt idx="2" formatCode="#,##0.00;&quot;△&quot;#,##0.00">
                  <c:v>0</c:v>
                </c:pt>
                <c:pt idx="3">
                  <c:v>106.87</c:v>
                </c:pt>
                <c:pt idx="4">
                  <c:v>169.97</c:v>
                </c:pt>
              </c:numCache>
            </c:numRef>
          </c:val>
          <c:extLst>
            <c:ext xmlns:c16="http://schemas.microsoft.com/office/drawing/2014/chart" uri="{C3380CC4-5D6E-409C-BE32-E72D297353CC}">
              <c16:uniqueId val="{00000000-1D11-40D1-9A1D-1582FED786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1D11-40D1-9A1D-1582FED786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78.91</c:v>
                </c:pt>
                <c:pt idx="1">
                  <c:v>91.09</c:v>
                </c:pt>
                <c:pt idx="2">
                  <c:v>98.38</c:v>
                </c:pt>
                <c:pt idx="3">
                  <c:v>90.92</c:v>
                </c:pt>
                <c:pt idx="4">
                  <c:v>75.489999999999995</c:v>
                </c:pt>
              </c:numCache>
            </c:numRef>
          </c:val>
          <c:extLst>
            <c:ext xmlns:c16="http://schemas.microsoft.com/office/drawing/2014/chart" uri="{C3380CC4-5D6E-409C-BE32-E72D297353CC}">
              <c16:uniqueId val="{00000000-C028-4CB8-9ADB-85063FBE11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C028-4CB8-9ADB-85063FBE11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225.64</c:v>
                </c:pt>
                <c:pt idx="1">
                  <c:v>198.26</c:v>
                </c:pt>
                <c:pt idx="2">
                  <c:v>180.23</c:v>
                </c:pt>
                <c:pt idx="3">
                  <c:v>199.05</c:v>
                </c:pt>
                <c:pt idx="4">
                  <c:v>238.69</c:v>
                </c:pt>
              </c:numCache>
            </c:numRef>
          </c:val>
          <c:extLst>
            <c:ext xmlns:c16="http://schemas.microsoft.com/office/drawing/2014/chart" uri="{C3380CC4-5D6E-409C-BE32-E72D297353CC}">
              <c16:uniqueId val="{00000000-2E9E-4EF0-AD59-285F67EA286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2E9E-4EF0-AD59-285F67EA286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70" zoomScaleNormal="100" workbookViewId="0">
      <selection activeCell="BR90" sqref="BR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八頭町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16711</v>
      </c>
      <c r="AM8" s="51"/>
      <c r="AN8" s="51"/>
      <c r="AO8" s="51"/>
      <c r="AP8" s="51"/>
      <c r="AQ8" s="51"/>
      <c r="AR8" s="51"/>
      <c r="AS8" s="51"/>
      <c r="AT8" s="46">
        <f>データ!T6</f>
        <v>206.71</v>
      </c>
      <c r="AU8" s="46"/>
      <c r="AV8" s="46"/>
      <c r="AW8" s="46"/>
      <c r="AX8" s="46"/>
      <c r="AY8" s="46"/>
      <c r="AZ8" s="46"/>
      <c r="BA8" s="46"/>
      <c r="BB8" s="46">
        <f>データ!U6</f>
        <v>80.84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33.96</v>
      </c>
      <c r="Q10" s="46"/>
      <c r="R10" s="46"/>
      <c r="S10" s="46"/>
      <c r="T10" s="46"/>
      <c r="U10" s="46"/>
      <c r="V10" s="46"/>
      <c r="W10" s="46">
        <f>データ!Q6</f>
        <v>90</v>
      </c>
      <c r="X10" s="46"/>
      <c r="Y10" s="46"/>
      <c r="Z10" s="46"/>
      <c r="AA10" s="46"/>
      <c r="AB10" s="46"/>
      <c r="AC10" s="46"/>
      <c r="AD10" s="51">
        <f>データ!R6</f>
        <v>3685</v>
      </c>
      <c r="AE10" s="51"/>
      <c r="AF10" s="51"/>
      <c r="AG10" s="51"/>
      <c r="AH10" s="51"/>
      <c r="AI10" s="51"/>
      <c r="AJ10" s="51"/>
      <c r="AK10" s="2"/>
      <c r="AL10" s="51">
        <f>データ!V6</f>
        <v>5650</v>
      </c>
      <c r="AM10" s="51"/>
      <c r="AN10" s="51"/>
      <c r="AO10" s="51"/>
      <c r="AP10" s="51"/>
      <c r="AQ10" s="51"/>
      <c r="AR10" s="51"/>
      <c r="AS10" s="51"/>
      <c r="AT10" s="46">
        <f>データ!W6</f>
        <v>1.93</v>
      </c>
      <c r="AU10" s="46"/>
      <c r="AV10" s="46"/>
      <c r="AW10" s="46"/>
      <c r="AX10" s="46"/>
      <c r="AY10" s="46"/>
      <c r="AZ10" s="46"/>
      <c r="BA10" s="46"/>
      <c r="BB10" s="46">
        <f>データ!X6</f>
        <v>2927.46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117</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44</v>
      </c>
      <c r="O86" s="26" t="str">
        <f>データ!EO6</f>
        <v>【0.30】</v>
      </c>
    </row>
  </sheetData>
  <sheetProtection algorithmName="SHA-512" hashValue="VgglOoBssLImwtQfAxTbtFecQjhIIrxspvF+SKJOBbabeC5iMQIpp/N64aiH2gxqUQy3a10L7zz6crb7LeboRg==" saltValue="ytWxj/IflS+S9BXv2YE/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313297</v>
      </c>
      <c r="D6" s="33">
        <f t="shared" si="3"/>
        <v>47</v>
      </c>
      <c r="E6" s="33">
        <f t="shared" si="3"/>
        <v>17</v>
      </c>
      <c r="F6" s="33">
        <f t="shared" si="3"/>
        <v>1</v>
      </c>
      <c r="G6" s="33">
        <f t="shared" si="3"/>
        <v>0</v>
      </c>
      <c r="H6" s="33" t="str">
        <f t="shared" si="3"/>
        <v>鳥取県　八頭町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33.96</v>
      </c>
      <c r="Q6" s="34">
        <f t="shared" si="3"/>
        <v>90</v>
      </c>
      <c r="R6" s="34">
        <f t="shared" si="3"/>
        <v>3685</v>
      </c>
      <c r="S6" s="34">
        <f t="shared" si="3"/>
        <v>16711</v>
      </c>
      <c r="T6" s="34">
        <f t="shared" si="3"/>
        <v>206.71</v>
      </c>
      <c r="U6" s="34">
        <f t="shared" si="3"/>
        <v>80.84</v>
      </c>
      <c r="V6" s="34">
        <f t="shared" si="3"/>
        <v>5650</v>
      </c>
      <c r="W6" s="34">
        <f t="shared" si="3"/>
        <v>1.93</v>
      </c>
      <c r="X6" s="34">
        <f t="shared" si="3"/>
        <v>2927.46</v>
      </c>
      <c r="Y6" s="35">
        <f>IF(Y7="",NA(),Y7)</f>
        <v>84.75</v>
      </c>
      <c r="Z6" s="35">
        <f t="shared" ref="Z6:AH6" si="4">IF(Z7="",NA(),Z7)</f>
        <v>102</v>
      </c>
      <c r="AA6" s="35">
        <f t="shared" si="4"/>
        <v>92.26</v>
      </c>
      <c r="AB6" s="35">
        <f t="shared" si="4"/>
        <v>98.72</v>
      </c>
      <c r="AC6" s="35">
        <f t="shared" si="4"/>
        <v>90.47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751.57</v>
      </c>
      <c r="BG6" s="35">
        <f t="shared" ref="BG6:BO6" si="7">IF(BG7="",NA(),BG7)</f>
        <v>610.76</v>
      </c>
      <c r="BH6" s="34">
        <f t="shared" si="7"/>
        <v>0</v>
      </c>
      <c r="BI6" s="35">
        <f t="shared" si="7"/>
        <v>106.87</v>
      </c>
      <c r="BJ6" s="35">
        <f t="shared" si="7"/>
        <v>169.97</v>
      </c>
      <c r="BK6" s="35">
        <f t="shared" si="7"/>
        <v>1111.31</v>
      </c>
      <c r="BL6" s="35">
        <f t="shared" si="7"/>
        <v>966.33</v>
      </c>
      <c r="BM6" s="35">
        <f t="shared" si="7"/>
        <v>958.81</v>
      </c>
      <c r="BN6" s="35">
        <f t="shared" si="7"/>
        <v>1001.3</v>
      </c>
      <c r="BO6" s="35">
        <f t="shared" si="7"/>
        <v>1050.51</v>
      </c>
      <c r="BP6" s="34" t="str">
        <f>IF(BP7="","",IF(BP7="-","【-】","【"&amp;SUBSTITUTE(TEXT(BP7,"#,##0.00"),"-","△")&amp;"】"))</f>
        <v>【705.21】</v>
      </c>
      <c r="BQ6" s="35">
        <f>IF(BQ7="",NA(),BQ7)</f>
        <v>78.91</v>
      </c>
      <c r="BR6" s="35">
        <f t="shared" ref="BR6:BZ6" si="8">IF(BR7="",NA(),BR7)</f>
        <v>91.09</v>
      </c>
      <c r="BS6" s="35">
        <f t="shared" si="8"/>
        <v>98.38</v>
      </c>
      <c r="BT6" s="35">
        <f t="shared" si="8"/>
        <v>90.92</v>
      </c>
      <c r="BU6" s="35">
        <f t="shared" si="8"/>
        <v>75.489999999999995</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225.64</v>
      </c>
      <c r="CC6" s="35">
        <f t="shared" ref="CC6:CK6" si="9">IF(CC7="",NA(),CC7)</f>
        <v>198.26</v>
      </c>
      <c r="CD6" s="35">
        <f t="shared" si="9"/>
        <v>180.23</v>
      </c>
      <c r="CE6" s="35">
        <f t="shared" si="9"/>
        <v>199.05</v>
      </c>
      <c r="CF6" s="35">
        <f t="shared" si="9"/>
        <v>238.69</v>
      </c>
      <c r="CG6" s="35">
        <f t="shared" si="9"/>
        <v>207.96</v>
      </c>
      <c r="CH6" s="35">
        <f t="shared" si="9"/>
        <v>194.31</v>
      </c>
      <c r="CI6" s="35">
        <f t="shared" si="9"/>
        <v>190.99</v>
      </c>
      <c r="CJ6" s="35">
        <f t="shared" si="9"/>
        <v>187.55</v>
      </c>
      <c r="CK6" s="35">
        <f t="shared" si="9"/>
        <v>186.3</v>
      </c>
      <c r="CL6" s="34" t="str">
        <f>IF(CL7="","",IF(CL7="-","【-】","【"&amp;SUBSTITUTE(TEXT(CL7,"#,##0.00"),"-","△")&amp;"】"))</f>
        <v>【134.52】</v>
      </c>
      <c r="CM6" s="35">
        <f>IF(CM7="",NA(),CM7)</f>
        <v>55.13</v>
      </c>
      <c r="CN6" s="35">
        <f t="shared" ref="CN6:CV6" si="10">IF(CN7="",NA(),CN7)</f>
        <v>54.8</v>
      </c>
      <c r="CO6" s="35">
        <f t="shared" si="10"/>
        <v>56.07</v>
      </c>
      <c r="CP6" s="35">
        <f t="shared" si="10"/>
        <v>55.3</v>
      </c>
      <c r="CQ6" s="35">
        <f t="shared" si="10"/>
        <v>56.43</v>
      </c>
      <c r="CR6" s="35">
        <f t="shared" si="10"/>
        <v>53.51</v>
      </c>
      <c r="CS6" s="35">
        <f t="shared" si="10"/>
        <v>53.5</v>
      </c>
      <c r="CT6" s="35">
        <f t="shared" si="10"/>
        <v>52.58</v>
      </c>
      <c r="CU6" s="35">
        <f t="shared" si="10"/>
        <v>50.94</v>
      </c>
      <c r="CV6" s="35">
        <f t="shared" si="10"/>
        <v>50.53</v>
      </c>
      <c r="CW6" s="34" t="str">
        <f>IF(CW7="","",IF(CW7="-","【-】","【"&amp;SUBSTITUTE(TEXT(CW7,"#,##0.00"),"-","△")&amp;"】"))</f>
        <v>【59.57】</v>
      </c>
      <c r="CX6" s="35">
        <f>IF(CX7="",NA(),CX7)</f>
        <v>92.7</v>
      </c>
      <c r="CY6" s="35">
        <f t="shared" ref="CY6:DG6" si="11">IF(CY7="",NA(),CY7)</f>
        <v>92.84</v>
      </c>
      <c r="CZ6" s="35">
        <f t="shared" si="11"/>
        <v>93.12</v>
      </c>
      <c r="DA6" s="35">
        <f t="shared" si="11"/>
        <v>93.76</v>
      </c>
      <c r="DB6" s="35">
        <f t="shared" si="11"/>
        <v>93.75</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313297</v>
      </c>
      <c r="D7" s="37">
        <v>47</v>
      </c>
      <c r="E7" s="37">
        <v>17</v>
      </c>
      <c r="F7" s="37">
        <v>1</v>
      </c>
      <c r="G7" s="37">
        <v>0</v>
      </c>
      <c r="H7" s="37" t="s">
        <v>98</v>
      </c>
      <c r="I7" s="37" t="s">
        <v>99</v>
      </c>
      <c r="J7" s="37" t="s">
        <v>100</v>
      </c>
      <c r="K7" s="37" t="s">
        <v>101</v>
      </c>
      <c r="L7" s="37" t="s">
        <v>102</v>
      </c>
      <c r="M7" s="37" t="s">
        <v>103</v>
      </c>
      <c r="N7" s="38" t="s">
        <v>104</v>
      </c>
      <c r="O7" s="38" t="s">
        <v>105</v>
      </c>
      <c r="P7" s="38">
        <v>33.96</v>
      </c>
      <c r="Q7" s="38">
        <v>90</v>
      </c>
      <c r="R7" s="38">
        <v>3685</v>
      </c>
      <c r="S7" s="38">
        <v>16711</v>
      </c>
      <c r="T7" s="38">
        <v>206.71</v>
      </c>
      <c r="U7" s="38">
        <v>80.84</v>
      </c>
      <c r="V7" s="38">
        <v>5650</v>
      </c>
      <c r="W7" s="38">
        <v>1.93</v>
      </c>
      <c r="X7" s="38">
        <v>2927.46</v>
      </c>
      <c r="Y7" s="38">
        <v>84.75</v>
      </c>
      <c r="Z7" s="38">
        <v>102</v>
      </c>
      <c r="AA7" s="38">
        <v>92.26</v>
      </c>
      <c r="AB7" s="38">
        <v>98.72</v>
      </c>
      <c r="AC7" s="38">
        <v>90.47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751.57</v>
      </c>
      <c r="BG7" s="38">
        <v>610.76</v>
      </c>
      <c r="BH7" s="38">
        <v>0</v>
      </c>
      <c r="BI7" s="38">
        <v>106.87</v>
      </c>
      <c r="BJ7" s="38">
        <v>169.97</v>
      </c>
      <c r="BK7" s="38">
        <v>1111.31</v>
      </c>
      <c r="BL7" s="38">
        <v>966.33</v>
      </c>
      <c r="BM7" s="38">
        <v>958.81</v>
      </c>
      <c r="BN7" s="38">
        <v>1001.3</v>
      </c>
      <c r="BO7" s="38">
        <v>1050.51</v>
      </c>
      <c r="BP7" s="38">
        <v>705.21</v>
      </c>
      <c r="BQ7" s="38">
        <v>78.91</v>
      </c>
      <c r="BR7" s="38">
        <v>91.09</v>
      </c>
      <c r="BS7" s="38">
        <v>98.38</v>
      </c>
      <c r="BT7" s="38">
        <v>90.92</v>
      </c>
      <c r="BU7" s="38">
        <v>75.489999999999995</v>
      </c>
      <c r="BV7" s="38">
        <v>75.540000000000006</v>
      </c>
      <c r="BW7" s="38">
        <v>81.739999999999995</v>
      </c>
      <c r="BX7" s="38">
        <v>82.88</v>
      </c>
      <c r="BY7" s="38">
        <v>81.88</v>
      </c>
      <c r="BZ7" s="38">
        <v>82.65</v>
      </c>
      <c r="CA7" s="38">
        <v>98.96</v>
      </c>
      <c r="CB7" s="38">
        <v>225.64</v>
      </c>
      <c r="CC7" s="38">
        <v>198.26</v>
      </c>
      <c r="CD7" s="38">
        <v>180.23</v>
      </c>
      <c r="CE7" s="38">
        <v>199.05</v>
      </c>
      <c r="CF7" s="38">
        <v>238.69</v>
      </c>
      <c r="CG7" s="38">
        <v>207.96</v>
      </c>
      <c r="CH7" s="38">
        <v>194.31</v>
      </c>
      <c r="CI7" s="38">
        <v>190.99</v>
      </c>
      <c r="CJ7" s="38">
        <v>187.55</v>
      </c>
      <c r="CK7" s="38">
        <v>186.3</v>
      </c>
      <c r="CL7" s="38">
        <v>134.52000000000001</v>
      </c>
      <c r="CM7" s="38">
        <v>55.13</v>
      </c>
      <c r="CN7" s="38">
        <v>54.8</v>
      </c>
      <c r="CO7" s="38">
        <v>56.07</v>
      </c>
      <c r="CP7" s="38">
        <v>55.3</v>
      </c>
      <c r="CQ7" s="38">
        <v>56.43</v>
      </c>
      <c r="CR7" s="38">
        <v>53.51</v>
      </c>
      <c r="CS7" s="38">
        <v>53.5</v>
      </c>
      <c r="CT7" s="38">
        <v>52.58</v>
      </c>
      <c r="CU7" s="38">
        <v>50.94</v>
      </c>
      <c r="CV7" s="38">
        <v>50.53</v>
      </c>
      <c r="CW7" s="38">
        <v>59.57</v>
      </c>
      <c r="CX7" s="38">
        <v>92.7</v>
      </c>
      <c r="CY7" s="38">
        <v>92.84</v>
      </c>
      <c r="CZ7" s="38">
        <v>93.12</v>
      </c>
      <c r="DA7" s="38">
        <v>93.76</v>
      </c>
      <c r="DB7" s="38">
        <v>93.75</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平木　与志智</cp:lastModifiedBy>
  <dcterms:created xsi:type="dcterms:W3CDTF">2021-12-03T07:46:16Z</dcterms:created>
  <dcterms:modified xsi:type="dcterms:W3CDTF">2022-01-11T00:15:06Z</dcterms:modified>
  <cp:category/>
</cp:coreProperties>
</file>