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mc:AlternateContent xmlns:mc="http://schemas.openxmlformats.org/markup-compatibility/2006">
    <mc:Choice Requires="x15">
      <x15ac:absPath xmlns:x15ac="http://schemas.microsoft.com/office/spreadsheetml/2010/11/ac" url="Y:\公開\令和3年度\200船岡庁舎\220上下水道課\3下水道\経営分析表・経営戦略策・下水道事業収支計画書\R03\R02決算　経営比較分析表\"/>
    </mc:Choice>
  </mc:AlternateContent>
  <xr:revisionPtr revIDLastSave="0" documentId="13_ncr:1_{FABAD479-89D7-46A4-B8F9-77A85B3E4D55}" xr6:coauthVersionLast="36" xr6:coauthVersionMax="36" xr10:uidLastSave="{00000000-0000-0000-0000-000000000000}"/>
  <workbookProtection workbookAlgorithmName="SHA-512" workbookHashValue="x/z7jrbn0flWhD03dzPcvdE1c6Bc2XKBjwxVANnsDWtlsJP1QAe84rqGPGRivDvc/cV81wPKr8RU4vjWmam+mQ==" workbookSaltValue="Q4zUbC45k2RHLRp7WKn+3w==" workbookSpinCount="100000" lockStructure="1"/>
  <bookViews>
    <workbookView xWindow="0" yWindow="0" windowWidth="28800" windowHeight="1176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I10" i="4"/>
  <c r="B10" i="4"/>
  <c r="AL8" i="4"/>
  <c r="P8" i="4"/>
  <c r="I8" i="4"/>
</calcChain>
</file>

<file path=xl/sharedStrings.xml><?xml version="1.0" encoding="utf-8"?>
<sst xmlns="http://schemas.openxmlformats.org/spreadsheetml/2006/main" count="236" uniqueCount="119">
  <si>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</si>
  <si>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</si>
  <si>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</si>
  <si>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</si>
  <si>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</si>
  <si>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</si>
  <si>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</si>
  <si>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</si>
  <si>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</si>
  <si>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</si>
  <si>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</si>
  <si>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</si>
  <si>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</si>
  <si>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</si>
  <si>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</si>
  <si>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</si>
  <si>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</si>
  <si>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</si>
  <si>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</si>
  <si>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</si>
  <si>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</si>
  <si>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</si>
  <si>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</si>
  <si>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</si>
  <si>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</si>
  <si>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</si>
  <si>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</si>
  <si>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</si>
  <si>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</si>
  <si>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</si>
  <si>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</si>
  <si>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</si>
  <si>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</si>
  <si>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</si>
  <si>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</si>
  <si>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</si>
  <si>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</si>
  <si>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</si>
  <si>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</si>
  <si>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</si>
  <si>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</si>
  <si>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</si>
  <si>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</si>
  <si>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</si>
  <si>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</si>
  <si>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</si>
  <si>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</si>
  <si>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</si>
  <si>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</si>
  <si>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</si>
  <si>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</si>
  <si>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</si>
  <si>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</si>
  <si>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</si>
  <si>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</si>
  <si>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</si>
  <si>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</si>
  <si>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</si>
  <si>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</si>
  <si>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</si>
  <si>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</si>
  <si>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</si>
  <si>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</si>
  <si>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</si>
  <si>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</si>
  <si>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</si>
  <si>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</si>
  <si>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</si>
  <si>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</si>
  <si>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</si>
  <si>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</si>
  <si>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</si>
  <si>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</si>
  <si>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</si>
  <si>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</si>
  <si>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</si>
  <si>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</si>
  <si>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</si>
  <si>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</si>
  <si>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</si>
  <si>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</si>
  <si>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</si>
  <si>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</si>
  <si>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</si>
  <si>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</si>
  <si>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</si>
  <si>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</si>
  <si>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</si>
  <si>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</si>
  <si>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</si>
  <si>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</si>
  <si>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</si>
  <si>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</si>
  <si>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</si>
  <si>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</si>
  <si>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</si>
  <si>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</si>
  <si>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</si>
  <si>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鳥取県　八頭町</t>
  </si>
  <si>
    <t>法非適用</t>
  </si>
  <si>
    <t>下水道事業</t>
  </si>
  <si>
    <t>公共下水道</t>
  </si>
  <si>
    <t>Cc2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</si>
  <si>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</si>
  <si>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</si>
  <si>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</si>
  <si>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</si>
  <si>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</si>
  <si>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</si>
  <si>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</si>
  <si>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</si>
  <si>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</si>
  <si>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</si>
  <si>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</si>
  <si>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</si>
  <si>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</si>
  <si>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管渠については、下水道事業開始以後、耐用年数に達したものがなく、これまで緊急的に更新する必要性がなかったため、管渠改善率は0で推移している。しかし、大半が耐用年数を経過している処理施設の機械設備や電気設備の老朽化が特に目立ってきており、現在、長寿命化事業及びストックマネジメント事業に取り組んでいるところである。
　今後、これらの事業実施等により施設更新に取り組んでいく予定であるが、事業費の平準化を図りながら計画的に実施していく必要がある。</t>
    <rPh sb="96" eb="98">
      <t>セツビ</t>
    </rPh>
    <rPh sb="126" eb="128">
      <t>ジギョウ</t>
    </rPh>
    <rPh sb="128" eb="129">
      <t>オヨ</t>
    </rPh>
    <rPh sb="168" eb="170">
      <t>ジッシ</t>
    </rPh>
    <phoneticPr fontId="4"/>
  </si>
  <si>
    <t>　今後、維持管理費の更なる抑制を図ることは当然ながら、人口減少による料金収入の減少、老朽化する機械・電気設備等の施設更新費用の増大等に対応していくため、運営審議会の答申に沿った料金の見直し等の対策を進めていくことが必要である。
　また、本処理区（公共下水道）が有する余剰処理能力を活用し、下水道事業全体として効率的な運営を行っていくため、近隣の農業集落排水処理区との統合等の事業運営の見直しについても検討や実施を進めていかなければならない。
　管渠については、まだ耐用年数に達していないものの、車道部のマンホール蓋については耐用年数を経過し随所で経年劣化が見られるため、継続して計画的に更新事業を実施していく必要がある。また、長寿命化事業やストックマネジメント事業等の実施により処理施設の電気・機械設備の計画的な施設更新を行い、事業費の平準化を行いながら健全な事業経営の確保を図っていかなければならない。</t>
    <rPh sb="42" eb="45">
      <t>ロウキュウカ</t>
    </rPh>
    <rPh sb="47" eb="49">
      <t>キカイ</t>
    </rPh>
    <rPh sb="50" eb="52">
      <t>デンキ</t>
    </rPh>
    <rPh sb="52" eb="54">
      <t>セツビ</t>
    </rPh>
    <rPh sb="54" eb="55">
      <t>トウ</t>
    </rPh>
    <rPh sb="203" eb="205">
      <t>ジッシ</t>
    </rPh>
    <rPh sb="317" eb="319">
      <t>ジギョウ</t>
    </rPh>
    <phoneticPr fontId="4"/>
  </si>
  <si>
    <t>●収益的収支比率は、料金収入が微増となったものの、公営企業会計移行業務など臨時的経費の負担があったことから、R2は前年度より数値が8.25ポイント減少した。今後、支払利息・地方債償還金はほぼ横ばい、料金収入は人口減少により減少で推移することから、今後は令和元年度上下水道運営審議会の答申に基づく料金の引上げを着実に実行する予定である。●企業債残高対事業規模比率は、地方債残高に対する一般会計等負担額を料金収入で賄えているため、事業規模の面からみて健全な状況であるといえる。今後の施設更新等の建設事業の規模も下水道事業開始時と比較して大きなものとはならいないため、これまでと同様に比率は低水準で推移すると見込まれる。●経費回収率は年々上昇していたものの、R2は汚水処理費が増加したことから、15.43ポイントの減少となった。料金収入の徴収強化や修繕費の抑制等行っており、類似団体及び全国平均と比較すると健全性は低く、100％を超えていない状況であり、更なる維持管理費の抑制及び料金の引上げ等の対策が必要である。●汚水処理原価については、類似団体と比較してR2は52.4円上回った。全国平均と比較すると処理費用の効率性は低い水準にあると言え、継続して更なる維持管理費の抑制に努めなければならない。●施設利用率については、年度毎で数値にばらつきがあるものの、ここ4年間は高い水準で推移しており、R2は類似団体と比較して5.9％上回り、全国平均値に近づきつつある。●水洗化率はすでに高い水準にあり、類似団体と比較するとR2で11.67％上回っている。今後は隣接する農業集落排水処理区との統合等による余剰能力の活用方法を検討し、施設利用率のさらなる向上を図っていく必要がある。</t>
    <rPh sb="15" eb="17">
      <t>ビゾウ</t>
    </rPh>
    <rPh sb="25" eb="27">
      <t>コウエイ</t>
    </rPh>
    <rPh sb="27" eb="29">
      <t>キギョウ</t>
    </rPh>
    <rPh sb="29" eb="31">
      <t>カイケイ</t>
    </rPh>
    <rPh sb="31" eb="33">
      <t>イコウ</t>
    </rPh>
    <rPh sb="33" eb="35">
      <t>ギョウム</t>
    </rPh>
    <rPh sb="37" eb="40">
      <t>リンジテキ</t>
    </rPh>
    <rPh sb="40" eb="42">
      <t>ケイヒ</t>
    </rPh>
    <rPh sb="43" eb="45">
      <t>フタン</t>
    </rPh>
    <rPh sb="57" eb="60">
      <t>ゼンネンド</t>
    </rPh>
    <rPh sb="62" eb="64">
      <t>スウチ</t>
    </rPh>
    <rPh sb="73" eb="75">
      <t>ゲンショウ</t>
    </rPh>
    <rPh sb="123" eb="125">
      <t>コンゴ</t>
    </rPh>
    <rPh sb="161" eb="163">
      <t>ヨテイ</t>
    </rPh>
    <rPh sb="205" eb="206">
      <t>マカナ</t>
    </rPh>
    <rPh sb="329" eb="331">
      <t>オスイ</t>
    </rPh>
    <rPh sb="331" eb="333">
      <t>ショリ</t>
    </rPh>
    <rPh sb="333" eb="334">
      <t>ヒ</t>
    </rPh>
    <rPh sb="335" eb="337">
      <t>ゾウカ</t>
    </rPh>
    <rPh sb="354" eb="356">
      <t>ゲンショウ</t>
    </rPh>
    <rPh sb="378" eb="379">
      <t>オコナ</t>
    </rPh>
    <rPh sb="388" eb="389">
      <t>オヨ</t>
    </rPh>
    <rPh sb="484" eb="485">
      <t>ウワ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</si>
</sst>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438-4C31-829D-BB1205B20242}"/>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0.15</c:v>
                </c:pt>
                <c:pt idx="1">
                  <c:v>0.16</c:v>
                </c:pt>
                <c:pt idx="2">
                  <c:v>0.13</c:v>
                </c:pt>
                <c:pt idx="3">
                  <c:v>0.15</c:v>
                </c:pt>
                <c:pt idx="4">
                  <c:v>1.65</c:v>
                </c:pt>
              </c:numCache>
            </c:numRef>
          </c:val>
          <c:smooth val="0"/>
          <c:extLst>
            <c:ext xmlns:c16="http://schemas.microsoft.com/office/drawing/2014/chart" uri="{C3380CC4-5D6E-409C-BE32-E72D297353CC}">
              <c16:uniqueId val="{00000001-2438-4C31-829D-BB1205B20242}"/>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55.13</c:v>
                </c:pt>
                <c:pt idx="1">
                  <c:v>54.8</c:v>
                </c:pt>
                <c:pt idx="2">
                  <c:v>56.07</c:v>
                </c:pt>
                <c:pt idx="3">
                  <c:v>55.3</c:v>
                </c:pt>
                <c:pt idx="4">
                  <c:v>56.43</c:v>
                </c:pt>
              </c:numCache>
            </c:numRef>
          </c:val>
          <c:extLst>
            <c:ext xmlns:c16="http://schemas.microsoft.com/office/drawing/2014/chart" uri="{C3380CC4-5D6E-409C-BE32-E72D297353CC}">
              <c16:uniqueId val="{00000000-05E7-4D2A-A41C-88F839F9FA03}"/>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53.51</c:v>
                </c:pt>
                <c:pt idx="1">
                  <c:v>53.5</c:v>
                </c:pt>
                <c:pt idx="2">
                  <c:v>52.58</c:v>
                </c:pt>
                <c:pt idx="3">
                  <c:v>50.94</c:v>
                </c:pt>
                <c:pt idx="4">
                  <c:v>50.53</c:v>
                </c:pt>
              </c:numCache>
            </c:numRef>
          </c:val>
          <c:smooth val="0"/>
          <c:extLst>
            <c:ext xmlns:c16="http://schemas.microsoft.com/office/drawing/2014/chart" uri="{C3380CC4-5D6E-409C-BE32-E72D297353CC}">
              <c16:uniqueId val="{00000001-05E7-4D2A-A41C-88F839F9FA03}"/>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92.7</c:v>
                </c:pt>
                <c:pt idx="1">
                  <c:v>92.84</c:v>
                </c:pt>
                <c:pt idx="2">
                  <c:v>93.12</c:v>
                </c:pt>
                <c:pt idx="3">
                  <c:v>93.76</c:v>
                </c:pt>
                <c:pt idx="4">
                  <c:v>93.75</c:v>
                </c:pt>
              </c:numCache>
            </c:numRef>
          </c:val>
          <c:extLst>
            <c:ext xmlns:c16="http://schemas.microsoft.com/office/drawing/2014/chart" uri="{C3380CC4-5D6E-409C-BE32-E72D297353CC}">
              <c16:uniqueId val="{00000000-96B6-40AC-AA2B-D1337755E3A4}"/>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83.91</c:v>
                </c:pt>
                <c:pt idx="1">
                  <c:v>83.51</c:v>
                </c:pt>
                <c:pt idx="2">
                  <c:v>83.02</c:v>
                </c:pt>
                <c:pt idx="3">
                  <c:v>82.55</c:v>
                </c:pt>
                <c:pt idx="4">
                  <c:v>82.08</c:v>
                </c:pt>
              </c:numCache>
            </c:numRef>
          </c:val>
          <c:smooth val="0"/>
          <c:extLst>
            <c:ext xmlns:c16="http://schemas.microsoft.com/office/drawing/2014/chart" uri="{C3380CC4-5D6E-409C-BE32-E72D297353CC}">
              <c16:uniqueId val="{00000001-96B6-40AC-AA2B-D1337755E3A4}"/>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84.75</c:v>
                </c:pt>
                <c:pt idx="1">
                  <c:v>102</c:v>
                </c:pt>
                <c:pt idx="2">
                  <c:v>92.26</c:v>
                </c:pt>
                <c:pt idx="3">
                  <c:v>98.72</c:v>
                </c:pt>
                <c:pt idx="4">
                  <c:v>90.47</c:v>
                </c:pt>
              </c:numCache>
            </c:numRef>
          </c:val>
          <c:extLst>
            <c:ext xmlns:c16="http://schemas.microsoft.com/office/drawing/2014/chart" uri="{C3380CC4-5D6E-409C-BE32-E72D297353CC}">
              <c16:uniqueId val="{00000000-06FD-4755-8A3A-6D9D90C72B26}"/>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6FD-4755-8A3A-6D9D90C72B26}"/>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177-4E1D-8781-23BB6B4B570F}"/>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177-4E1D-8781-23BB6B4B570F}"/>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5A9-4538-85E0-4A95DE396160}"/>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5A9-4538-85E0-4A95DE396160}"/>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C77-44D3-A182-7AD26F43C6A6}"/>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C77-44D3-A182-7AD26F43C6A6}"/>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E81-46DF-8136-FC0D3DCC3FC1}"/>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E81-46DF-8136-FC0D3DCC3FC1}"/>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751.57</c:v>
                </c:pt>
                <c:pt idx="1">
                  <c:v>610.76</c:v>
                </c:pt>
                <c:pt idx="2" formatCode="#,##0.00;&quot;△&quot;#,##0.00">
                  <c:v>0</c:v>
                </c:pt>
                <c:pt idx="3">
                  <c:v>106.87</c:v>
                </c:pt>
                <c:pt idx="4">
                  <c:v>169.97</c:v>
                </c:pt>
              </c:numCache>
            </c:numRef>
          </c:val>
          <c:extLst>
            <c:ext xmlns:c16="http://schemas.microsoft.com/office/drawing/2014/chart" uri="{C3380CC4-5D6E-409C-BE32-E72D297353CC}">
              <c16:uniqueId val="{00000000-1D11-40D1-9A1D-1582FED7866C}"/>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1111.31</c:v>
                </c:pt>
                <c:pt idx="1">
                  <c:v>966.33</c:v>
                </c:pt>
                <c:pt idx="2">
                  <c:v>958.81</c:v>
                </c:pt>
                <c:pt idx="3">
                  <c:v>1001.3</c:v>
                </c:pt>
                <c:pt idx="4">
                  <c:v>1050.51</c:v>
                </c:pt>
              </c:numCache>
            </c:numRef>
          </c:val>
          <c:smooth val="0"/>
          <c:extLst>
            <c:ext xmlns:c16="http://schemas.microsoft.com/office/drawing/2014/chart" uri="{C3380CC4-5D6E-409C-BE32-E72D297353CC}">
              <c16:uniqueId val="{00000001-1D11-40D1-9A1D-1582FED7866C}"/>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78.91</c:v>
                </c:pt>
                <c:pt idx="1">
                  <c:v>91.09</c:v>
                </c:pt>
                <c:pt idx="2">
                  <c:v>98.38</c:v>
                </c:pt>
                <c:pt idx="3">
                  <c:v>90.92</c:v>
                </c:pt>
                <c:pt idx="4">
                  <c:v>75.489999999999995</c:v>
                </c:pt>
              </c:numCache>
            </c:numRef>
          </c:val>
          <c:extLst>
            <c:ext xmlns:c16="http://schemas.microsoft.com/office/drawing/2014/chart" uri="{C3380CC4-5D6E-409C-BE32-E72D297353CC}">
              <c16:uniqueId val="{00000000-C028-4CB8-9ADB-85063FBE111E}"/>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75.540000000000006</c:v>
                </c:pt>
                <c:pt idx="1">
                  <c:v>81.739999999999995</c:v>
                </c:pt>
                <c:pt idx="2">
                  <c:v>82.88</c:v>
                </c:pt>
                <c:pt idx="3">
                  <c:v>81.88</c:v>
                </c:pt>
                <c:pt idx="4">
                  <c:v>82.65</c:v>
                </c:pt>
              </c:numCache>
            </c:numRef>
          </c:val>
          <c:smooth val="0"/>
          <c:extLst>
            <c:ext xmlns:c16="http://schemas.microsoft.com/office/drawing/2014/chart" uri="{C3380CC4-5D6E-409C-BE32-E72D297353CC}">
              <c16:uniqueId val="{00000001-C028-4CB8-9ADB-85063FBE111E}"/>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225.64</c:v>
                </c:pt>
                <c:pt idx="1">
                  <c:v>198.26</c:v>
                </c:pt>
                <c:pt idx="2">
                  <c:v>180.23</c:v>
                </c:pt>
                <c:pt idx="3">
                  <c:v>199.05</c:v>
                </c:pt>
                <c:pt idx="4">
                  <c:v>238.69</c:v>
                </c:pt>
              </c:numCache>
            </c:numRef>
          </c:val>
          <c:extLst>
            <c:ext xmlns:c16="http://schemas.microsoft.com/office/drawing/2014/chart" uri="{C3380CC4-5D6E-409C-BE32-E72D297353CC}">
              <c16:uniqueId val="{00000000-2E9E-4EF0-AD59-285F67EA286B}"/>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207.96</c:v>
                </c:pt>
                <c:pt idx="1">
                  <c:v>194.31</c:v>
                </c:pt>
                <c:pt idx="2">
                  <c:v>190.99</c:v>
                </c:pt>
                <c:pt idx="3">
                  <c:v>187.55</c:v>
                </c:pt>
                <c:pt idx="4">
                  <c:v>186.3</c:v>
                </c:pt>
              </c:numCache>
            </c:numRef>
          </c:val>
          <c:smooth val="0"/>
          <c:extLst>
            <c:ext xmlns:c16="http://schemas.microsoft.com/office/drawing/2014/chart" uri="{C3380CC4-5D6E-409C-BE32-E72D297353CC}">
              <c16:uniqueId val="{00000001-2E9E-4EF0-AD59-285F67EA286B}"/>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【705.21】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【98.96】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AG70" zoomScaleNormal="100" workbookViewId="0">
      <selection activeCell="BR90" sqref="BR90"/>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鳥取県　八頭町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Cc2</v>
      </c>
      <c r="X8" s="49"/>
      <c r="Y8" s="49"/>
      <c r="Z8" s="49"/>
      <c r="AA8" s="49"/>
      <c r="AB8" s="49"/>
      <c r="AC8" s="49"/>
      <c r="AD8" s="50" t="str">
        <f>データ!$M$6</f>
        <v>非設置</v>
      </c>
      <c r="AE8" s="50"/>
      <c r="AF8" s="50"/>
      <c r="AG8" s="50"/>
      <c r="AH8" s="50"/>
      <c r="AI8" s="50"/>
      <c r="AJ8" s="50"/>
      <c r="AK8" s="3"/>
      <c r="AL8" s="51">
        <f>データ!S6</f>
        <v>16711</v>
      </c>
      <c r="AM8" s="51"/>
      <c r="AN8" s="51"/>
      <c r="AO8" s="51"/>
      <c r="AP8" s="51"/>
      <c r="AQ8" s="51"/>
      <c r="AR8" s="51"/>
      <c r="AS8" s="51"/>
      <c r="AT8" s="46">
        <f>データ!T6</f>
        <v>206.71</v>
      </c>
      <c r="AU8" s="46"/>
      <c r="AV8" s="46"/>
      <c r="AW8" s="46"/>
      <c r="AX8" s="46"/>
      <c r="AY8" s="46"/>
      <c r="AZ8" s="46"/>
      <c r="BA8" s="46"/>
      <c r="BB8" s="46">
        <f>データ!U6</f>
        <v>80.84</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33.96</v>
      </c>
      <c r="Q10" s="46"/>
      <c r="R10" s="46"/>
      <c r="S10" s="46"/>
      <c r="T10" s="46"/>
      <c r="U10" s="46"/>
      <c r="V10" s="46"/>
      <c r="W10" s="46">
        <f>データ!Q6</f>
        <v>90</v>
      </c>
      <c r="X10" s="46"/>
      <c r="Y10" s="46"/>
      <c r="Z10" s="46"/>
      <c r="AA10" s="46"/>
      <c r="AB10" s="46"/>
      <c r="AC10" s="46"/>
      <c r="AD10" s="51">
        <f>データ!R6</f>
        <v>3685</v>
      </c>
      <c r="AE10" s="51"/>
      <c r="AF10" s="51"/>
      <c r="AG10" s="51"/>
      <c r="AH10" s="51"/>
      <c r="AI10" s="51"/>
      <c r="AJ10" s="51"/>
      <c r="AK10" s="2"/>
      <c r="AL10" s="51">
        <f>データ!V6</f>
        <v>5650</v>
      </c>
      <c r="AM10" s="51"/>
      <c r="AN10" s="51"/>
      <c r="AO10" s="51"/>
      <c r="AP10" s="51"/>
      <c r="AQ10" s="51"/>
      <c r="AR10" s="51"/>
      <c r="AS10" s="51"/>
      <c r="AT10" s="46">
        <f>データ!W6</f>
        <v>1.93</v>
      </c>
      <c r="AU10" s="46"/>
      <c r="AV10" s="46"/>
      <c r="AW10" s="46"/>
      <c r="AX10" s="46"/>
      <c r="AY10" s="46"/>
      <c r="AZ10" s="46"/>
      <c r="BA10" s="46"/>
      <c r="BB10" s="46">
        <f>データ!X6</f>
        <v>2927.46</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84" t="s">
        <v>118</v>
      </c>
      <c r="BM16" s="85"/>
      <c r="BN16" s="85"/>
      <c r="BO16" s="85"/>
      <c r="BP16" s="85"/>
      <c r="BQ16" s="85"/>
      <c r="BR16" s="85"/>
      <c r="BS16" s="85"/>
      <c r="BT16" s="85"/>
      <c r="BU16" s="85"/>
      <c r="BV16" s="85"/>
      <c r="BW16" s="85"/>
      <c r="BX16" s="85"/>
      <c r="BY16" s="85"/>
      <c r="BZ16" s="8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84"/>
      <c r="BM17" s="85"/>
      <c r="BN17" s="85"/>
      <c r="BO17" s="85"/>
      <c r="BP17" s="85"/>
      <c r="BQ17" s="85"/>
      <c r="BR17" s="85"/>
      <c r="BS17" s="85"/>
      <c r="BT17" s="85"/>
      <c r="BU17" s="85"/>
      <c r="BV17" s="85"/>
      <c r="BW17" s="85"/>
      <c r="BX17" s="85"/>
      <c r="BY17" s="85"/>
      <c r="BZ17" s="8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84"/>
      <c r="BM18" s="85"/>
      <c r="BN18" s="85"/>
      <c r="BO18" s="85"/>
      <c r="BP18" s="85"/>
      <c r="BQ18" s="85"/>
      <c r="BR18" s="85"/>
      <c r="BS18" s="85"/>
      <c r="BT18" s="85"/>
      <c r="BU18" s="85"/>
      <c r="BV18" s="85"/>
      <c r="BW18" s="85"/>
      <c r="BX18" s="85"/>
      <c r="BY18" s="85"/>
      <c r="BZ18" s="8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84"/>
      <c r="BM19" s="85"/>
      <c r="BN19" s="85"/>
      <c r="BO19" s="85"/>
      <c r="BP19" s="85"/>
      <c r="BQ19" s="85"/>
      <c r="BR19" s="85"/>
      <c r="BS19" s="85"/>
      <c r="BT19" s="85"/>
      <c r="BU19" s="85"/>
      <c r="BV19" s="85"/>
      <c r="BW19" s="85"/>
      <c r="BX19" s="85"/>
      <c r="BY19" s="85"/>
      <c r="BZ19" s="8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84"/>
      <c r="BM20" s="85"/>
      <c r="BN20" s="85"/>
      <c r="BO20" s="85"/>
      <c r="BP20" s="85"/>
      <c r="BQ20" s="85"/>
      <c r="BR20" s="85"/>
      <c r="BS20" s="85"/>
      <c r="BT20" s="85"/>
      <c r="BU20" s="85"/>
      <c r="BV20" s="85"/>
      <c r="BW20" s="85"/>
      <c r="BX20" s="85"/>
      <c r="BY20" s="85"/>
      <c r="BZ20" s="8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84"/>
      <c r="BM21" s="85"/>
      <c r="BN21" s="85"/>
      <c r="BO21" s="85"/>
      <c r="BP21" s="85"/>
      <c r="BQ21" s="85"/>
      <c r="BR21" s="85"/>
      <c r="BS21" s="85"/>
      <c r="BT21" s="85"/>
      <c r="BU21" s="85"/>
      <c r="BV21" s="85"/>
      <c r="BW21" s="85"/>
      <c r="BX21" s="85"/>
      <c r="BY21" s="85"/>
      <c r="BZ21" s="8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84"/>
      <c r="BM22" s="85"/>
      <c r="BN22" s="85"/>
      <c r="BO22" s="85"/>
      <c r="BP22" s="85"/>
      <c r="BQ22" s="85"/>
      <c r="BR22" s="85"/>
      <c r="BS22" s="85"/>
      <c r="BT22" s="85"/>
      <c r="BU22" s="85"/>
      <c r="BV22" s="85"/>
      <c r="BW22" s="85"/>
      <c r="BX22" s="85"/>
      <c r="BY22" s="85"/>
      <c r="BZ22" s="8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84"/>
      <c r="BM23" s="85"/>
      <c r="BN23" s="85"/>
      <c r="BO23" s="85"/>
      <c r="BP23" s="85"/>
      <c r="BQ23" s="85"/>
      <c r="BR23" s="85"/>
      <c r="BS23" s="85"/>
      <c r="BT23" s="85"/>
      <c r="BU23" s="85"/>
      <c r="BV23" s="85"/>
      <c r="BW23" s="85"/>
      <c r="BX23" s="85"/>
      <c r="BY23" s="85"/>
      <c r="BZ23" s="8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84"/>
      <c r="BM24" s="85"/>
      <c r="BN24" s="85"/>
      <c r="BO24" s="85"/>
      <c r="BP24" s="85"/>
      <c r="BQ24" s="85"/>
      <c r="BR24" s="85"/>
      <c r="BS24" s="85"/>
      <c r="BT24" s="85"/>
      <c r="BU24" s="85"/>
      <c r="BV24" s="85"/>
      <c r="BW24" s="85"/>
      <c r="BX24" s="85"/>
      <c r="BY24" s="85"/>
      <c r="BZ24" s="8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84"/>
      <c r="BM25" s="85"/>
      <c r="BN25" s="85"/>
      <c r="BO25" s="85"/>
      <c r="BP25" s="85"/>
      <c r="BQ25" s="85"/>
      <c r="BR25" s="85"/>
      <c r="BS25" s="85"/>
      <c r="BT25" s="85"/>
      <c r="BU25" s="85"/>
      <c r="BV25" s="85"/>
      <c r="BW25" s="85"/>
      <c r="BX25" s="85"/>
      <c r="BY25" s="85"/>
      <c r="BZ25" s="8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84"/>
      <c r="BM26" s="85"/>
      <c r="BN26" s="85"/>
      <c r="BO26" s="85"/>
      <c r="BP26" s="85"/>
      <c r="BQ26" s="85"/>
      <c r="BR26" s="85"/>
      <c r="BS26" s="85"/>
      <c r="BT26" s="85"/>
      <c r="BU26" s="85"/>
      <c r="BV26" s="85"/>
      <c r="BW26" s="85"/>
      <c r="BX26" s="85"/>
      <c r="BY26" s="85"/>
      <c r="BZ26" s="8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84"/>
      <c r="BM27" s="85"/>
      <c r="BN27" s="85"/>
      <c r="BO27" s="85"/>
      <c r="BP27" s="85"/>
      <c r="BQ27" s="85"/>
      <c r="BR27" s="85"/>
      <c r="BS27" s="85"/>
      <c r="BT27" s="85"/>
      <c r="BU27" s="85"/>
      <c r="BV27" s="85"/>
      <c r="BW27" s="85"/>
      <c r="BX27" s="85"/>
      <c r="BY27" s="85"/>
      <c r="BZ27" s="8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84"/>
      <c r="BM28" s="85"/>
      <c r="BN28" s="85"/>
      <c r="BO28" s="85"/>
      <c r="BP28" s="85"/>
      <c r="BQ28" s="85"/>
      <c r="BR28" s="85"/>
      <c r="BS28" s="85"/>
      <c r="BT28" s="85"/>
      <c r="BU28" s="85"/>
      <c r="BV28" s="85"/>
      <c r="BW28" s="85"/>
      <c r="BX28" s="85"/>
      <c r="BY28" s="85"/>
      <c r="BZ28" s="8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84"/>
      <c r="BM29" s="85"/>
      <c r="BN29" s="85"/>
      <c r="BO29" s="85"/>
      <c r="BP29" s="85"/>
      <c r="BQ29" s="85"/>
      <c r="BR29" s="85"/>
      <c r="BS29" s="85"/>
      <c r="BT29" s="85"/>
      <c r="BU29" s="85"/>
      <c r="BV29" s="85"/>
      <c r="BW29" s="85"/>
      <c r="BX29" s="85"/>
      <c r="BY29" s="85"/>
      <c r="BZ29" s="8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84"/>
      <c r="BM30" s="85"/>
      <c r="BN30" s="85"/>
      <c r="BO30" s="85"/>
      <c r="BP30" s="85"/>
      <c r="BQ30" s="85"/>
      <c r="BR30" s="85"/>
      <c r="BS30" s="85"/>
      <c r="BT30" s="85"/>
      <c r="BU30" s="85"/>
      <c r="BV30" s="85"/>
      <c r="BW30" s="85"/>
      <c r="BX30" s="85"/>
      <c r="BY30" s="85"/>
      <c r="BZ30" s="8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84"/>
      <c r="BM31" s="85"/>
      <c r="BN31" s="85"/>
      <c r="BO31" s="85"/>
      <c r="BP31" s="85"/>
      <c r="BQ31" s="85"/>
      <c r="BR31" s="85"/>
      <c r="BS31" s="85"/>
      <c r="BT31" s="85"/>
      <c r="BU31" s="85"/>
      <c r="BV31" s="85"/>
      <c r="BW31" s="85"/>
      <c r="BX31" s="85"/>
      <c r="BY31" s="85"/>
      <c r="BZ31" s="8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84"/>
      <c r="BM32" s="85"/>
      <c r="BN32" s="85"/>
      <c r="BO32" s="85"/>
      <c r="BP32" s="85"/>
      <c r="BQ32" s="85"/>
      <c r="BR32" s="85"/>
      <c r="BS32" s="85"/>
      <c r="BT32" s="85"/>
      <c r="BU32" s="85"/>
      <c r="BV32" s="85"/>
      <c r="BW32" s="85"/>
      <c r="BX32" s="85"/>
      <c r="BY32" s="85"/>
      <c r="BZ32" s="8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84"/>
      <c r="BM33" s="85"/>
      <c r="BN33" s="85"/>
      <c r="BO33" s="85"/>
      <c r="BP33" s="85"/>
      <c r="BQ33" s="85"/>
      <c r="BR33" s="85"/>
      <c r="BS33" s="85"/>
      <c r="BT33" s="85"/>
      <c r="BU33" s="85"/>
      <c r="BV33" s="85"/>
      <c r="BW33" s="85"/>
      <c r="BX33" s="85"/>
      <c r="BY33" s="85"/>
      <c r="BZ33" s="8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84"/>
      <c r="BM34" s="85"/>
      <c r="BN34" s="85"/>
      <c r="BO34" s="85"/>
      <c r="BP34" s="85"/>
      <c r="BQ34" s="85"/>
      <c r="BR34" s="85"/>
      <c r="BS34" s="85"/>
      <c r="BT34" s="85"/>
      <c r="BU34" s="85"/>
      <c r="BV34" s="85"/>
      <c r="BW34" s="85"/>
      <c r="BX34" s="85"/>
      <c r="BY34" s="85"/>
      <c r="BZ34" s="8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84"/>
      <c r="BM35" s="85"/>
      <c r="BN35" s="85"/>
      <c r="BO35" s="85"/>
      <c r="BP35" s="85"/>
      <c r="BQ35" s="85"/>
      <c r="BR35" s="85"/>
      <c r="BS35" s="85"/>
      <c r="BT35" s="85"/>
      <c r="BU35" s="85"/>
      <c r="BV35" s="85"/>
      <c r="BW35" s="85"/>
      <c r="BX35" s="85"/>
      <c r="BY35" s="85"/>
      <c r="BZ35" s="8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84"/>
      <c r="BM36" s="85"/>
      <c r="BN36" s="85"/>
      <c r="BO36" s="85"/>
      <c r="BP36" s="85"/>
      <c r="BQ36" s="85"/>
      <c r="BR36" s="85"/>
      <c r="BS36" s="85"/>
      <c r="BT36" s="85"/>
      <c r="BU36" s="85"/>
      <c r="BV36" s="85"/>
      <c r="BW36" s="85"/>
      <c r="BX36" s="85"/>
      <c r="BY36" s="85"/>
      <c r="BZ36" s="8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84"/>
      <c r="BM37" s="85"/>
      <c r="BN37" s="85"/>
      <c r="BO37" s="85"/>
      <c r="BP37" s="85"/>
      <c r="BQ37" s="85"/>
      <c r="BR37" s="85"/>
      <c r="BS37" s="85"/>
      <c r="BT37" s="85"/>
      <c r="BU37" s="85"/>
      <c r="BV37" s="85"/>
      <c r="BW37" s="85"/>
      <c r="BX37" s="85"/>
      <c r="BY37" s="85"/>
      <c r="BZ37" s="8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84"/>
      <c r="BM38" s="85"/>
      <c r="BN38" s="85"/>
      <c r="BO38" s="85"/>
      <c r="BP38" s="85"/>
      <c r="BQ38" s="85"/>
      <c r="BR38" s="85"/>
      <c r="BS38" s="85"/>
      <c r="BT38" s="85"/>
      <c r="BU38" s="85"/>
      <c r="BV38" s="85"/>
      <c r="BW38" s="85"/>
      <c r="BX38" s="85"/>
      <c r="BY38" s="85"/>
      <c r="BZ38" s="8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84"/>
      <c r="BM39" s="85"/>
      <c r="BN39" s="85"/>
      <c r="BO39" s="85"/>
      <c r="BP39" s="85"/>
      <c r="BQ39" s="85"/>
      <c r="BR39" s="85"/>
      <c r="BS39" s="85"/>
      <c r="BT39" s="85"/>
      <c r="BU39" s="85"/>
      <c r="BV39" s="85"/>
      <c r="BW39" s="85"/>
      <c r="BX39" s="85"/>
      <c r="BY39" s="85"/>
      <c r="BZ39" s="8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84"/>
      <c r="BM40" s="85"/>
      <c r="BN40" s="85"/>
      <c r="BO40" s="85"/>
      <c r="BP40" s="85"/>
      <c r="BQ40" s="85"/>
      <c r="BR40" s="85"/>
      <c r="BS40" s="85"/>
      <c r="BT40" s="85"/>
      <c r="BU40" s="85"/>
      <c r="BV40" s="85"/>
      <c r="BW40" s="85"/>
      <c r="BX40" s="85"/>
      <c r="BY40" s="85"/>
      <c r="BZ40" s="8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84"/>
      <c r="BM41" s="85"/>
      <c r="BN41" s="85"/>
      <c r="BO41" s="85"/>
      <c r="BP41" s="85"/>
      <c r="BQ41" s="85"/>
      <c r="BR41" s="85"/>
      <c r="BS41" s="85"/>
      <c r="BT41" s="85"/>
      <c r="BU41" s="85"/>
      <c r="BV41" s="85"/>
      <c r="BW41" s="85"/>
      <c r="BX41" s="85"/>
      <c r="BY41" s="85"/>
      <c r="BZ41" s="8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84"/>
      <c r="BM42" s="85"/>
      <c r="BN42" s="85"/>
      <c r="BO42" s="85"/>
      <c r="BP42" s="85"/>
      <c r="BQ42" s="85"/>
      <c r="BR42" s="85"/>
      <c r="BS42" s="85"/>
      <c r="BT42" s="85"/>
      <c r="BU42" s="85"/>
      <c r="BV42" s="85"/>
      <c r="BW42" s="85"/>
      <c r="BX42" s="85"/>
      <c r="BY42" s="85"/>
      <c r="BZ42" s="8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84"/>
      <c r="BM43" s="85"/>
      <c r="BN43" s="85"/>
      <c r="BO43" s="85"/>
      <c r="BP43" s="85"/>
      <c r="BQ43" s="85"/>
      <c r="BR43" s="85"/>
      <c r="BS43" s="85"/>
      <c r="BT43" s="85"/>
      <c r="BU43" s="85"/>
      <c r="BV43" s="85"/>
      <c r="BW43" s="85"/>
      <c r="BX43" s="85"/>
      <c r="BY43" s="85"/>
      <c r="BZ43" s="8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7"/>
      <c r="BM44" s="88"/>
      <c r="BN44" s="88"/>
      <c r="BO44" s="88"/>
      <c r="BP44" s="88"/>
      <c r="BQ44" s="88"/>
      <c r="BR44" s="88"/>
      <c r="BS44" s="88"/>
      <c r="BT44" s="88"/>
      <c r="BU44" s="88"/>
      <c r="BV44" s="88"/>
      <c r="BW44" s="88"/>
      <c r="BX44" s="88"/>
      <c r="BY44" s="88"/>
      <c r="BZ44" s="8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116</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84" t="s">
        <v>117</v>
      </c>
      <c r="BM66" s="85"/>
      <c r="BN66" s="85"/>
      <c r="BO66" s="85"/>
      <c r="BP66" s="85"/>
      <c r="BQ66" s="85"/>
      <c r="BR66" s="85"/>
      <c r="BS66" s="85"/>
      <c r="BT66" s="85"/>
      <c r="BU66" s="85"/>
      <c r="BV66" s="85"/>
      <c r="BW66" s="85"/>
      <c r="BX66" s="85"/>
      <c r="BY66" s="85"/>
      <c r="BZ66" s="8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84"/>
      <c r="BM67" s="85"/>
      <c r="BN67" s="85"/>
      <c r="BO67" s="85"/>
      <c r="BP67" s="85"/>
      <c r="BQ67" s="85"/>
      <c r="BR67" s="85"/>
      <c r="BS67" s="85"/>
      <c r="BT67" s="85"/>
      <c r="BU67" s="85"/>
      <c r="BV67" s="85"/>
      <c r="BW67" s="85"/>
      <c r="BX67" s="85"/>
      <c r="BY67" s="85"/>
      <c r="BZ67" s="8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84"/>
      <c r="BM68" s="85"/>
      <c r="BN68" s="85"/>
      <c r="BO68" s="85"/>
      <c r="BP68" s="85"/>
      <c r="BQ68" s="85"/>
      <c r="BR68" s="85"/>
      <c r="BS68" s="85"/>
      <c r="BT68" s="85"/>
      <c r="BU68" s="85"/>
      <c r="BV68" s="85"/>
      <c r="BW68" s="85"/>
      <c r="BX68" s="85"/>
      <c r="BY68" s="85"/>
      <c r="BZ68" s="8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84"/>
      <c r="BM69" s="85"/>
      <c r="BN69" s="85"/>
      <c r="BO69" s="85"/>
      <c r="BP69" s="85"/>
      <c r="BQ69" s="85"/>
      <c r="BR69" s="85"/>
      <c r="BS69" s="85"/>
      <c r="BT69" s="85"/>
      <c r="BU69" s="85"/>
      <c r="BV69" s="85"/>
      <c r="BW69" s="85"/>
      <c r="BX69" s="85"/>
      <c r="BY69" s="85"/>
      <c r="BZ69" s="8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84"/>
      <c r="BM70" s="85"/>
      <c r="BN70" s="85"/>
      <c r="BO70" s="85"/>
      <c r="BP70" s="85"/>
      <c r="BQ70" s="85"/>
      <c r="BR70" s="85"/>
      <c r="BS70" s="85"/>
      <c r="BT70" s="85"/>
      <c r="BU70" s="85"/>
      <c r="BV70" s="85"/>
      <c r="BW70" s="85"/>
      <c r="BX70" s="85"/>
      <c r="BY70" s="85"/>
      <c r="BZ70" s="8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84"/>
      <c r="BM71" s="85"/>
      <c r="BN71" s="85"/>
      <c r="BO71" s="85"/>
      <c r="BP71" s="85"/>
      <c r="BQ71" s="85"/>
      <c r="BR71" s="85"/>
      <c r="BS71" s="85"/>
      <c r="BT71" s="85"/>
      <c r="BU71" s="85"/>
      <c r="BV71" s="85"/>
      <c r="BW71" s="85"/>
      <c r="BX71" s="85"/>
      <c r="BY71" s="85"/>
      <c r="BZ71" s="8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84"/>
      <c r="BM72" s="85"/>
      <c r="BN72" s="85"/>
      <c r="BO72" s="85"/>
      <c r="BP72" s="85"/>
      <c r="BQ72" s="85"/>
      <c r="BR72" s="85"/>
      <c r="BS72" s="85"/>
      <c r="BT72" s="85"/>
      <c r="BU72" s="85"/>
      <c r="BV72" s="85"/>
      <c r="BW72" s="85"/>
      <c r="BX72" s="85"/>
      <c r="BY72" s="85"/>
      <c r="BZ72" s="8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84"/>
      <c r="BM73" s="85"/>
      <c r="BN73" s="85"/>
      <c r="BO73" s="85"/>
      <c r="BP73" s="85"/>
      <c r="BQ73" s="85"/>
      <c r="BR73" s="85"/>
      <c r="BS73" s="85"/>
      <c r="BT73" s="85"/>
      <c r="BU73" s="85"/>
      <c r="BV73" s="85"/>
      <c r="BW73" s="85"/>
      <c r="BX73" s="85"/>
      <c r="BY73" s="85"/>
      <c r="BZ73" s="8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84"/>
      <c r="BM74" s="85"/>
      <c r="BN74" s="85"/>
      <c r="BO74" s="85"/>
      <c r="BP74" s="85"/>
      <c r="BQ74" s="85"/>
      <c r="BR74" s="85"/>
      <c r="BS74" s="85"/>
      <c r="BT74" s="85"/>
      <c r="BU74" s="85"/>
      <c r="BV74" s="85"/>
      <c r="BW74" s="85"/>
      <c r="BX74" s="85"/>
      <c r="BY74" s="85"/>
      <c r="BZ74" s="8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84"/>
      <c r="BM75" s="85"/>
      <c r="BN75" s="85"/>
      <c r="BO75" s="85"/>
      <c r="BP75" s="85"/>
      <c r="BQ75" s="85"/>
      <c r="BR75" s="85"/>
      <c r="BS75" s="85"/>
      <c r="BT75" s="85"/>
      <c r="BU75" s="85"/>
      <c r="BV75" s="85"/>
      <c r="BW75" s="85"/>
      <c r="BX75" s="85"/>
      <c r="BY75" s="85"/>
      <c r="BZ75" s="8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84"/>
      <c r="BM76" s="85"/>
      <c r="BN76" s="85"/>
      <c r="BO76" s="85"/>
      <c r="BP76" s="85"/>
      <c r="BQ76" s="85"/>
      <c r="BR76" s="85"/>
      <c r="BS76" s="85"/>
      <c r="BT76" s="85"/>
      <c r="BU76" s="85"/>
      <c r="BV76" s="85"/>
      <c r="BW76" s="85"/>
      <c r="BX76" s="85"/>
      <c r="BY76" s="85"/>
      <c r="BZ76" s="8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84"/>
      <c r="BM77" s="85"/>
      <c r="BN77" s="85"/>
      <c r="BO77" s="85"/>
      <c r="BP77" s="85"/>
      <c r="BQ77" s="85"/>
      <c r="BR77" s="85"/>
      <c r="BS77" s="85"/>
      <c r="BT77" s="85"/>
      <c r="BU77" s="85"/>
      <c r="BV77" s="85"/>
      <c r="BW77" s="85"/>
      <c r="BX77" s="85"/>
      <c r="BY77" s="85"/>
      <c r="BZ77" s="8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84"/>
      <c r="BM78" s="85"/>
      <c r="BN78" s="85"/>
      <c r="BO78" s="85"/>
      <c r="BP78" s="85"/>
      <c r="BQ78" s="85"/>
      <c r="BR78" s="85"/>
      <c r="BS78" s="85"/>
      <c r="BT78" s="85"/>
      <c r="BU78" s="85"/>
      <c r="BV78" s="85"/>
      <c r="BW78" s="85"/>
      <c r="BX78" s="85"/>
      <c r="BY78" s="85"/>
      <c r="BZ78" s="8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84"/>
      <c r="BM79" s="85"/>
      <c r="BN79" s="85"/>
      <c r="BO79" s="85"/>
      <c r="BP79" s="85"/>
      <c r="BQ79" s="85"/>
      <c r="BR79" s="85"/>
      <c r="BS79" s="85"/>
      <c r="BT79" s="85"/>
      <c r="BU79" s="85"/>
      <c r="BV79" s="85"/>
      <c r="BW79" s="85"/>
      <c r="BX79" s="85"/>
      <c r="BY79" s="85"/>
      <c r="BZ79" s="8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84"/>
      <c r="BM80" s="85"/>
      <c r="BN80" s="85"/>
      <c r="BO80" s="85"/>
      <c r="BP80" s="85"/>
      <c r="BQ80" s="85"/>
      <c r="BR80" s="85"/>
      <c r="BS80" s="85"/>
      <c r="BT80" s="85"/>
      <c r="BU80" s="85"/>
      <c r="BV80" s="85"/>
      <c r="BW80" s="85"/>
      <c r="BX80" s="85"/>
      <c r="BY80" s="85"/>
      <c r="BZ80" s="8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84"/>
      <c r="BM81" s="85"/>
      <c r="BN81" s="85"/>
      <c r="BO81" s="85"/>
      <c r="BP81" s="85"/>
      <c r="BQ81" s="85"/>
      <c r="BR81" s="85"/>
      <c r="BS81" s="85"/>
      <c r="BT81" s="85"/>
      <c r="BU81" s="85"/>
      <c r="BV81" s="85"/>
      <c r="BW81" s="85"/>
      <c r="BX81" s="85"/>
      <c r="BY81" s="85"/>
      <c r="BZ81" s="8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7"/>
      <c r="BM82" s="88"/>
      <c r="BN82" s="88"/>
      <c r="BO82" s="88"/>
      <c r="BP82" s="88"/>
      <c r="BQ82" s="88"/>
      <c r="BR82" s="88"/>
      <c r="BS82" s="88"/>
      <c r="BT82" s="88"/>
      <c r="BU82" s="88"/>
      <c r="BV82" s="88"/>
      <c r="BW82" s="88"/>
      <c r="BX82" s="88"/>
      <c r="BY82" s="88"/>
      <c r="BZ82" s="8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【705.21】</v>
      </c>
      <c r="I86" s="26" t="str">
        <f>データ!CA6</f>
        <v>【98.96】</v>
      </c>
      <c r="J86" s="26" t="str">
        <f>データ!CL6</f>
        <v>【134.52】</v>
      </c>
      <c r="K86" s="26" t="str">
        <f>データ!CW6</f>
        <v>【59.57】</v>
      </c>
      <c r="L86" s="26" t="str">
        <f>データ!DH6</f>
        <v>【95.57】</v>
      </c>
      <c r="M86" s="26" t="s">
        <v>43</v>
      </c>
      <c r="N86" s="26" t="s">
        <v>44</v>
      </c>
      <c r="O86" s="26" t="str">
        <f>データ!EO6</f>
        <v>【0.30】</v>
      </c>
    </row>
  </sheetData>
  <sheetProtection algorithmName="SHA-512" hashValue="VgglOoBssLImwtQfAxTbtFecQjhIIrxspvF+SKJOBbabeC5iMQIpp/N64aiH2gxqUQy3a10L7zz6crb7LeboRg==" saltValue="ytWxj/IflS+S9BXv2YE/aw=="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2020</v>
      </c>
      <c r="C6" s="33">
        <f t="shared" ref="C6:X6" si="3">C7</f>
        <v>313297</v>
      </c>
      <c r="D6" s="33">
        <f t="shared" si="3"/>
        <v>47</v>
      </c>
      <c r="E6" s="33">
        <f t="shared" si="3"/>
        <v>17</v>
      </c>
      <c r="F6" s="33">
        <f t="shared" si="3"/>
        <v>1</v>
      </c>
      <c r="G6" s="33">
        <f t="shared" si="3"/>
        <v>0</v>
      </c>
      <c r="H6" s="33" t="str">
        <f t="shared" si="3"/>
        <v>鳥取県　八頭町</v>
      </c>
      <c r="I6" s="33" t="str">
        <f t="shared" si="3"/>
        <v>法非適用</v>
      </c>
      <c r="J6" s="33" t="str">
        <f t="shared" si="3"/>
        <v>下水道事業</v>
      </c>
      <c r="K6" s="33" t="str">
        <f t="shared" si="3"/>
        <v>公共下水道</v>
      </c>
      <c r="L6" s="33" t="str">
        <f t="shared" si="3"/>
        <v>Cc2</v>
      </c>
      <c r="M6" s="33" t="str">
        <f t="shared" si="3"/>
        <v>非設置</v>
      </c>
      <c r="N6" s="34" t="str">
        <f t="shared" si="3"/>
        <v>-</v>
      </c>
      <c r="O6" s="34" t="str">
        <f t="shared" si="3"/>
        <v>該当数値なし</v>
      </c>
      <c r="P6" s="34">
        <f t="shared" si="3"/>
        <v>33.96</v>
      </c>
      <c r="Q6" s="34">
        <f t="shared" si="3"/>
        <v>90</v>
      </c>
      <c r="R6" s="34">
        <f t="shared" si="3"/>
        <v>3685</v>
      </c>
      <c r="S6" s="34">
        <f t="shared" si="3"/>
        <v>16711</v>
      </c>
      <c r="T6" s="34">
        <f t="shared" si="3"/>
        <v>206.71</v>
      </c>
      <c r="U6" s="34">
        <f t="shared" si="3"/>
        <v>80.84</v>
      </c>
      <c r="V6" s="34">
        <f t="shared" si="3"/>
        <v>5650</v>
      </c>
      <c r="W6" s="34">
        <f t="shared" si="3"/>
        <v>1.93</v>
      </c>
      <c r="X6" s="34">
        <f t="shared" si="3"/>
        <v>2927.46</v>
      </c>
      <c r="Y6" s="35">
        <f>IF(Y7="",NA(),Y7)</f>
        <v>84.75</v>
      </c>
      <c r="Z6" s="35">
        <f t="shared" ref="Z6:AH6" si="4">IF(Z7="",NA(),Z7)</f>
        <v>102</v>
      </c>
      <c r="AA6" s="35">
        <f t="shared" si="4"/>
        <v>92.26</v>
      </c>
      <c r="AB6" s="35">
        <f t="shared" si="4"/>
        <v>98.72</v>
      </c>
      <c r="AC6" s="35">
        <f t="shared" si="4"/>
        <v>90.47</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751.57</v>
      </c>
      <c r="BG6" s="35">
        <f t="shared" ref="BG6:BO6" si="7">IF(BG7="",NA(),BG7)</f>
        <v>610.76</v>
      </c>
      <c r="BH6" s="34">
        <f t="shared" si="7"/>
        <v>0</v>
      </c>
      <c r="BI6" s="35">
        <f t="shared" si="7"/>
        <v>106.87</v>
      </c>
      <c r="BJ6" s="35">
        <f t="shared" si="7"/>
        <v>169.97</v>
      </c>
      <c r="BK6" s="35">
        <f t="shared" si="7"/>
        <v>1111.31</v>
      </c>
      <c r="BL6" s="35">
        <f t="shared" si="7"/>
        <v>966.33</v>
      </c>
      <c r="BM6" s="35">
        <f t="shared" si="7"/>
        <v>958.81</v>
      </c>
      <c r="BN6" s="35">
        <f t="shared" si="7"/>
        <v>1001.3</v>
      </c>
      <c r="BO6" s="35">
        <f t="shared" si="7"/>
        <v>1050.51</v>
      </c>
      <c r="BP6" s="34" t="str">
        <f>IF(BP7="","",IF(BP7="-","【-】","【"&amp;SUBSTITUTE(TEXT(BP7,"#,##0.00"),"-","△")&amp;"】"))</f>
        <v>【705.21】</v>
      </c>
      <c r="BQ6" s="35">
        <f>IF(BQ7="",NA(),BQ7)</f>
        <v>78.91</v>
      </c>
      <c r="BR6" s="35">
        <f t="shared" ref="BR6:BZ6" si="8">IF(BR7="",NA(),BR7)</f>
        <v>91.09</v>
      </c>
      <c r="BS6" s="35">
        <f t="shared" si="8"/>
        <v>98.38</v>
      </c>
      <c r="BT6" s="35">
        <f t="shared" si="8"/>
        <v>90.92</v>
      </c>
      <c r="BU6" s="35">
        <f t="shared" si="8"/>
        <v>75.489999999999995</v>
      </c>
      <c r="BV6" s="35">
        <f t="shared" si="8"/>
        <v>75.540000000000006</v>
      </c>
      <c r="BW6" s="35">
        <f t="shared" si="8"/>
        <v>81.739999999999995</v>
      </c>
      <c r="BX6" s="35">
        <f t="shared" si="8"/>
        <v>82.88</v>
      </c>
      <c r="BY6" s="35">
        <f t="shared" si="8"/>
        <v>81.88</v>
      </c>
      <c r="BZ6" s="35">
        <f t="shared" si="8"/>
        <v>82.65</v>
      </c>
      <c r="CA6" s="34" t="str">
        <f>IF(CA7="","",IF(CA7="-","【-】","【"&amp;SUBSTITUTE(TEXT(CA7,"#,##0.00"),"-","△")&amp;"】"))</f>
        <v>【98.96】</v>
      </c>
      <c r="CB6" s="35">
        <f>IF(CB7="",NA(),CB7)</f>
        <v>225.64</v>
      </c>
      <c r="CC6" s="35">
        <f t="shared" ref="CC6:CK6" si="9">IF(CC7="",NA(),CC7)</f>
        <v>198.26</v>
      </c>
      <c r="CD6" s="35">
        <f t="shared" si="9"/>
        <v>180.23</v>
      </c>
      <c r="CE6" s="35">
        <f t="shared" si="9"/>
        <v>199.05</v>
      </c>
      <c r="CF6" s="35">
        <f t="shared" si="9"/>
        <v>238.69</v>
      </c>
      <c r="CG6" s="35">
        <f t="shared" si="9"/>
        <v>207.96</v>
      </c>
      <c r="CH6" s="35">
        <f t="shared" si="9"/>
        <v>194.31</v>
      </c>
      <c r="CI6" s="35">
        <f t="shared" si="9"/>
        <v>190.99</v>
      </c>
      <c r="CJ6" s="35">
        <f t="shared" si="9"/>
        <v>187.55</v>
      </c>
      <c r="CK6" s="35">
        <f t="shared" si="9"/>
        <v>186.3</v>
      </c>
      <c r="CL6" s="34" t="str">
        <f>IF(CL7="","",IF(CL7="-","【-】","【"&amp;SUBSTITUTE(TEXT(CL7,"#,##0.00"),"-","△")&amp;"】"))</f>
        <v>【134.52】</v>
      </c>
      <c r="CM6" s="35">
        <f>IF(CM7="",NA(),CM7)</f>
        <v>55.13</v>
      </c>
      <c r="CN6" s="35">
        <f t="shared" ref="CN6:CV6" si="10">IF(CN7="",NA(),CN7)</f>
        <v>54.8</v>
      </c>
      <c r="CO6" s="35">
        <f t="shared" si="10"/>
        <v>56.07</v>
      </c>
      <c r="CP6" s="35">
        <f t="shared" si="10"/>
        <v>55.3</v>
      </c>
      <c r="CQ6" s="35">
        <f t="shared" si="10"/>
        <v>56.43</v>
      </c>
      <c r="CR6" s="35">
        <f t="shared" si="10"/>
        <v>53.51</v>
      </c>
      <c r="CS6" s="35">
        <f t="shared" si="10"/>
        <v>53.5</v>
      </c>
      <c r="CT6" s="35">
        <f t="shared" si="10"/>
        <v>52.58</v>
      </c>
      <c r="CU6" s="35">
        <f t="shared" si="10"/>
        <v>50.94</v>
      </c>
      <c r="CV6" s="35">
        <f t="shared" si="10"/>
        <v>50.53</v>
      </c>
      <c r="CW6" s="34" t="str">
        <f>IF(CW7="","",IF(CW7="-","【-】","【"&amp;SUBSTITUTE(TEXT(CW7,"#,##0.00"),"-","△")&amp;"】"))</f>
        <v>【59.57】</v>
      </c>
      <c r="CX6" s="35">
        <f>IF(CX7="",NA(),CX7)</f>
        <v>92.7</v>
      </c>
      <c r="CY6" s="35">
        <f t="shared" ref="CY6:DG6" si="11">IF(CY7="",NA(),CY7)</f>
        <v>92.84</v>
      </c>
      <c r="CZ6" s="35">
        <f t="shared" si="11"/>
        <v>93.12</v>
      </c>
      <c r="DA6" s="35">
        <f t="shared" si="11"/>
        <v>93.76</v>
      </c>
      <c r="DB6" s="35">
        <f t="shared" si="11"/>
        <v>93.75</v>
      </c>
      <c r="DC6" s="35">
        <f t="shared" si="11"/>
        <v>83.91</v>
      </c>
      <c r="DD6" s="35">
        <f t="shared" si="11"/>
        <v>83.51</v>
      </c>
      <c r="DE6" s="35">
        <f t="shared" si="11"/>
        <v>83.02</v>
      </c>
      <c r="DF6" s="35">
        <f t="shared" si="11"/>
        <v>82.55</v>
      </c>
      <c r="DG6" s="35">
        <f t="shared" si="11"/>
        <v>82.08</v>
      </c>
      <c r="DH6" s="34" t="str">
        <f>IF(DH7="","",IF(DH7="-","【-】","【"&amp;SUBSTITUTE(TEXT(DH7,"#,##0.00"),"-","△")&amp;"】"))</f>
        <v>【95.57】</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0.15</v>
      </c>
      <c r="EK6" s="35">
        <f t="shared" si="14"/>
        <v>0.16</v>
      </c>
      <c r="EL6" s="35">
        <f t="shared" si="14"/>
        <v>0.13</v>
      </c>
      <c r="EM6" s="35">
        <f t="shared" si="14"/>
        <v>0.15</v>
      </c>
      <c r="EN6" s="35">
        <f t="shared" si="14"/>
        <v>1.65</v>
      </c>
      <c r="EO6" s="34" t="str">
        <f>IF(EO7="","",IF(EO7="-","【-】","【"&amp;SUBSTITUTE(TEXT(EO7,"#,##0.00"),"-","△")&amp;"】"))</f>
        <v>【0.30】</v>
      </c>
    </row>
    <row r="7" spans="1:145" s="36" customFormat="1" x14ac:dyDescent="0.15">
      <c r="A7" s="28"/>
      <c r="B7" s="37">
        <v>2020</v>
      </c>
      <c r="C7" s="37">
        <v>313297</v>
      </c>
      <c r="D7" s="37">
        <v>47</v>
      </c>
      <c r="E7" s="37">
        <v>17</v>
      </c>
      <c r="F7" s="37">
        <v>1</v>
      </c>
      <c r="G7" s="37">
        <v>0</v>
      </c>
      <c r="H7" s="37" t="s">
        <v>98</v>
      </c>
      <c r="I7" s="37" t="s">
        <v>99</v>
      </c>
      <c r="J7" s="37" t="s">
        <v>100</v>
      </c>
      <c r="K7" s="37" t="s">
        <v>101</v>
      </c>
      <c r="L7" s="37" t="s">
        <v>102</v>
      </c>
      <c r="M7" s="37" t="s">
        <v>103</v>
      </c>
      <c r="N7" s="38" t="s">
        <v>104</v>
      </c>
      <c r="O7" s="38" t="s">
        <v>105</v>
      </c>
      <c r="P7" s="38">
        <v>33.96</v>
      </c>
      <c r="Q7" s="38">
        <v>90</v>
      </c>
      <c r="R7" s="38">
        <v>3685</v>
      </c>
      <c r="S7" s="38">
        <v>16711</v>
      </c>
      <c r="T7" s="38">
        <v>206.71</v>
      </c>
      <c r="U7" s="38">
        <v>80.84</v>
      </c>
      <c r="V7" s="38">
        <v>5650</v>
      </c>
      <c r="W7" s="38">
        <v>1.93</v>
      </c>
      <c r="X7" s="38">
        <v>2927.46</v>
      </c>
      <c r="Y7" s="38">
        <v>84.75</v>
      </c>
      <c r="Z7" s="38">
        <v>102</v>
      </c>
      <c r="AA7" s="38">
        <v>92.26</v>
      </c>
      <c r="AB7" s="38">
        <v>98.72</v>
      </c>
      <c r="AC7" s="38">
        <v>90.47</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751.57</v>
      </c>
      <c r="BG7" s="38">
        <v>610.76</v>
      </c>
      <c r="BH7" s="38">
        <v>0</v>
      </c>
      <c r="BI7" s="38">
        <v>106.87</v>
      </c>
      <c r="BJ7" s="38">
        <v>169.97</v>
      </c>
      <c r="BK7" s="38">
        <v>1111.31</v>
      </c>
      <c r="BL7" s="38">
        <v>966.33</v>
      </c>
      <c r="BM7" s="38">
        <v>958.81</v>
      </c>
      <c r="BN7" s="38">
        <v>1001.3</v>
      </c>
      <c r="BO7" s="38">
        <v>1050.51</v>
      </c>
      <c r="BP7" s="38">
        <v>705.21</v>
      </c>
      <c r="BQ7" s="38">
        <v>78.91</v>
      </c>
      <c r="BR7" s="38">
        <v>91.09</v>
      </c>
      <c r="BS7" s="38">
        <v>98.38</v>
      </c>
      <c r="BT7" s="38">
        <v>90.92</v>
      </c>
      <c r="BU7" s="38">
        <v>75.489999999999995</v>
      </c>
      <c r="BV7" s="38">
        <v>75.540000000000006</v>
      </c>
      <c r="BW7" s="38">
        <v>81.739999999999995</v>
      </c>
      <c r="BX7" s="38">
        <v>82.88</v>
      </c>
      <c r="BY7" s="38">
        <v>81.88</v>
      </c>
      <c r="BZ7" s="38">
        <v>82.65</v>
      </c>
      <c r="CA7" s="38">
        <v>98.96</v>
      </c>
      <c r="CB7" s="38">
        <v>225.64</v>
      </c>
      <c r="CC7" s="38">
        <v>198.26</v>
      </c>
      <c r="CD7" s="38">
        <v>180.23</v>
      </c>
      <c r="CE7" s="38">
        <v>199.05</v>
      </c>
      <c r="CF7" s="38">
        <v>238.69</v>
      </c>
      <c r="CG7" s="38">
        <v>207.96</v>
      </c>
      <c r="CH7" s="38">
        <v>194.31</v>
      </c>
      <c r="CI7" s="38">
        <v>190.99</v>
      </c>
      <c r="CJ7" s="38">
        <v>187.55</v>
      </c>
      <c r="CK7" s="38">
        <v>186.3</v>
      </c>
      <c r="CL7" s="38">
        <v>134.52000000000001</v>
      </c>
      <c r="CM7" s="38">
        <v>55.13</v>
      </c>
      <c r="CN7" s="38">
        <v>54.8</v>
      </c>
      <c r="CO7" s="38">
        <v>56.07</v>
      </c>
      <c r="CP7" s="38">
        <v>55.3</v>
      </c>
      <c r="CQ7" s="38">
        <v>56.43</v>
      </c>
      <c r="CR7" s="38">
        <v>53.51</v>
      </c>
      <c r="CS7" s="38">
        <v>53.5</v>
      </c>
      <c r="CT7" s="38">
        <v>52.58</v>
      </c>
      <c r="CU7" s="38">
        <v>50.94</v>
      </c>
      <c r="CV7" s="38">
        <v>50.53</v>
      </c>
      <c r="CW7" s="38">
        <v>59.57</v>
      </c>
      <c r="CX7" s="38">
        <v>92.7</v>
      </c>
      <c r="CY7" s="38">
        <v>92.84</v>
      </c>
      <c r="CZ7" s="38">
        <v>93.12</v>
      </c>
      <c r="DA7" s="38">
        <v>93.76</v>
      </c>
      <c r="DB7" s="38">
        <v>93.75</v>
      </c>
      <c r="DC7" s="38">
        <v>83.91</v>
      </c>
      <c r="DD7" s="38">
        <v>83.51</v>
      </c>
      <c r="DE7" s="38">
        <v>83.02</v>
      </c>
      <c r="DF7" s="38">
        <v>82.55</v>
      </c>
      <c r="DG7" s="38">
        <v>82.08</v>
      </c>
      <c r="DH7" s="38">
        <v>95.57</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0.15</v>
      </c>
      <c r="EK7" s="38">
        <v>0.16</v>
      </c>
      <c r="EL7" s="38">
        <v>0.13</v>
      </c>
      <c r="EM7" s="38">
        <v>0.15</v>
      </c>
      <c r="EN7" s="38">
        <v>1.65</v>
      </c>
      <c r="EO7" s="38">
        <v>0.3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15">
      <c r="B11">
        <v>4</v>
      </c>
      <c r="C11">
        <v>3</v>
      </c>
      <c r="D11">
        <v>2</v>
      </c>
      <c r="E11">
        <v>1</v>
      </c>
      <c r="F11">
        <v>0</v>
      </c>
      <c r="G11" t="s">
        <v>111</v>
      </c>
    </row>
    <row r="12" spans="1:145" x14ac:dyDescent="0.15">
      <c r="B12">
        <v>1</v>
      </c>
      <c r="C12">
        <v>1</v>
      </c>
      <c r="D12">
        <v>1</v>
      </c>
      <c r="E12">
        <v>1</v>
      </c>
      <c r="F12">
        <v>2</v>
      </c>
      <c r="G12" t="s">
        <v>112</v>
      </c>
    </row>
    <row r="13" spans="1:145" x14ac:dyDescent="0.15">
      <c r="B13" t="s">
        <v>113</v>
      </c>
      <c r="C13" t="s">
        <v>113</v>
      </c>
      <c r="D13" t="s">
        <v>113</v>
      </c>
      <c r="E13" t="s">
        <v>114</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平木　与志智</cp:lastModifiedBy>
  <dcterms:created xsi:type="dcterms:W3CDTF">2021-12-03T07:46:16Z</dcterms:created>
  <dcterms:modified xsi:type="dcterms:W3CDTF">2022-01-11T00:15:06Z</dcterms:modified>
  <cp:category/>
</cp:coreProperties>
</file>