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公開\令和3年度\200船岡庁舎\220上下水道課\2上水道\経営分析比較表\"/>
    </mc:Choice>
  </mc:AlternateContent>
  <xr:revisionPtr revIDLastSave="0" documentId="13_ncr:1_{6A31DB40-769A-419D-8574-A7B4EB662463}" xr6:coauthVersionLast="36" xr6:coauthVersionMax="36" xr10:uidLastSave="{00000000-0000-0000-0000-000000000000}"/>
  <workbookProtection workbookAlgorithmName="SHA-512" workbookHashValue="XBztRLoGVoY1R0+NvGe5qJuGVdBAImNRfid4saF7In6NJnINClHq0Rj6ANrU4O9ocXi9XniJX2/sDhMhrV00PQ==" workbookSaltValue="e+ZyczcUedQ+E2hPlLuJsw==" workbookSpinCount="100000" lockStructure="1"/>
  <bookViews>
    <workbookView xWindow="0" yWindow="0" windowWidth="28800" windowHeight="117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P10" i="4"/>
  <c r="I10" i="4"/>
  <c r="BB8" i="4"/>
  <c r="AT8" i="4"/>
  <c r="AL8" i="4"/>
  <c r="W8" i="4"/>
  <c r="P8" i="4"/>
  <c r="I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<sst xmlns="http://schemas.openxmlformats.org/spreadsheetml/2006/main" count="233" uniqueCount="118">
  <si>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</si>
  <si>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</si>
  <si>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</si>
  <si>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</si>
  <si>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</si>
  <si>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</si>
  <si>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</si>
  <si>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</si>
  <si>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</si>
  <si>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</si>
  <si>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</si>
  <si>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</si>
  <si>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</si>
  <si>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</si>
  <si>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</si>
  <si>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</si>
  <si>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</si>
  <si>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</si>
  <si>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</si>
  <si>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</si>
  <si>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</si>
  <si>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</si>
  <si>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</si>
  <si>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</si>
  <si>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</si>
  <si>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</si>
  <si>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</si>
  <si>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</si>
  <si>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</si>
  <si>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</si>
  <si>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</si>
  <si>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</si>
  <si>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</si>
  <si>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</si>
  <si>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</si>
  <si>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</si>
  <si>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</si>
  <si>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</si>
  <si>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</si>
  <si>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</si>
  <si>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</si>
  <si>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</si>
  <si>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</si>
  <si>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</si>
  <si>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</si>
  <si>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</si>
  <si>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</si>
  <si>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</si>
  <si>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</si>
  <si>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</si>
  <si>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</si>
  <si>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</si>
  <si>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</si>
  <si>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</si>
  <si>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</si>
  <si>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</si>
  <si>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</si>
  <si>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</si>
  <si>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</si>
  <si>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</si>
  <si>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</si>
  <si>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</si>
  <si>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</si>
  <si>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</si>
  <si>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</si>
  <si>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</si>
  <si>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</si>
  <si>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</si>
  <si>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</si>
  <si>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</si>
  <si>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</si>
  <si>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</si>
  <si>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</si>
  <si>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</si>
  <si>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</si>
  <si>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</si>
  <si>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</si>
  <si>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</si>
  <si>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</si>
  <si>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</si>
  <si>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</si>
  <si>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</si>
  <si>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</si>
  <si>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</si>
  <si>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</si>
  <si>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</si>
  <si>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</si>
  <si>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</si>
  <si>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</si>
  <si>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</si>
  <si>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</si>
  <si>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</si>
  <si>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</si>
  <si>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</si>
  <si>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</si>
  <si>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</si>
  <si>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</si>
  <si>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</si>
  <si>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</si>
  <si>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</si>
  <si>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</si>
  <si>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</si>
  <si>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</si>
  <si>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</si>
  <si>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</si>
  <si>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</si>
  <si>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</si>
  <si>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</si>
  <si>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</si>
  <si>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</si>
  <si>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</si>
  <si>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</si>
  <si>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</si>
  <si>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</si>
  <si>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</si>
  <si>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は管路更新を行っておらず、統合計画及び機器更新等を行ったため、管路更新率は0％となっている。また、近年の管路更新等の投資状況についても、類似団体と比較して低いといえる。本町においては、過去、下水道事業の実施の際に水道管の更新事業を併せて行っているため、下水道事業終了後約20年を経過した現在、大半の水道管が耐用年数を迎えておらず、大規模な管路更新事業を行っていないのが要因と考えられる。
　今後、多くの管路が一斉に耐用年数を迎えることが予想されることから、計画的かつ平準的な管路更新の実施を行っていく必要がある。</t>
    <rPh sb="1" eb="3">
      <t>レイワ</t>
    </rPh>
    <rPh sb="4" eb="6">
      <t>ネンド</t>
    </rPh>
    <rPh sb="7" eb="9">
      <t>カンロ</t>
    </rPh>
    <rPh sb="9" eb="11">
      <t>コウシン</t>
    </rPh>
    <rPh sb="12" eb="13">
      <t>オコナ</t>
    </rPh>
    <rPh sb="19" eb="21">
      <t>トウゴウ</t>
    </rPh>
    <rPh sb="21" eb="23">
      <t>ケイカク</t>
    </rPh>
    <rPh sb="23" eb="24">
      <t>オヨ</t>
    </rPh>
    <rPh sb="25" eb="27">
      <t>キキ</t>
    </rPh>
    <rPh sb="27" eb="29">
      <t>コウシン</t>
    </rPh>
    <rPh sb="29" eb="30">
      <t>トウ</t>
    </rPh>
    <rPh sb="31" eb="32">
      <t>オコナ</t>
    </rPh>
    <rPh sb="37" eb="39">
      <t>カンロ</t>
    </rPh>
    <rPh sb="39" eb="41">
      <t>コウシン</t>
    </rPh>
    <rPh sb="41" eb="42">
      <t>リツ</t>
    </rPh>
    <phoneticPr fontId="4"/>
  </si>
  <si>
    <t>　令和2年4月からの料金改定に伴い料金収入は微増となり、収益的収支比率、企業債残高対給水収支比率、料金回収率、給水原価において良好な水準を維持することができている。支払利息・地方債償還金が今後は横ばいで推移することから、これまでと同様の状態を保つ見込みであり、当面は現状の経営状況の維持を図りたい。
　施設の効率性においては、気候状況（寒波等）や漏水により一時的に利用率が増加するものの、施設利用率が類似団体と比較しても高い水準とはいいがたい状態となっている。今後、人口減少によって施設利用率がさらに減少することも考えられることから、統廃合等の施設の在り方や施設更新時の規模縮小等を検討する必要がある。
　管路更新については、今後、施設の老朽化状況などを考慮しながら実施していくこととなるが、大半の管路が一斉に耐用年数を迎えることが予想されるため、事業の平準化を図りながら計画的に実施していく必要がある。</t>
    <rPh sb="1" eb="3">
      <t>レイワ</t>
    </rPh>
    <rPh sb="4" eb="5">
      <t>ネン</t>
    </rPh>
    <rPh sb="6" eb="7">
      <t>ガツ</t>
    </rPh>
    <rPh sb="10" eb="12">
      <t>リョウキン</t>
    </rPh>
    <rPh sb="12" eb="14">
      <t>カイテイ</t>
    </rPh>
    <rPh sb="15" eb="16">
      <t>トモナ</t>
    </rPh>
    <rPh sb="17" eb="19">
      <t>リョウキン</t>
    </rPh>
    <rPh sb="19" eb="21">
      <t>シュウニュウ</t>
    </rPh>
    <rPh sb="22" eb="24">
      <t>ビゾウ</t>
    </rPh>
    <rPh sb="163" eb="165">
      <t>キコウ</t>
    </rPh>
    <rPh sb="165" eb="167">
      <t>ジョウキョウ</t>
    </rPh>
    <rPh sb="168" eb="170">
      <t>カンパ</t>
    </rPh>
    <rPh sb="170" eb="171">
      <t>トウ</t>
    </rPh>
    <rPh sb="173" eb="175">
      <t>ロウスイ</t>
    </rPh>
    <rPh sb="178" eb="181">
      <t>イチジテキ</t>
    </rPh>
    <rPh sb="182" eb="185">
      <t>リヨウリツ</t>
    </rPh>
    <rPh sb="186" eb="188">
      <t>ゾウカ</t>
    </rPh>
    <phoneticPr fontId="4"/>
  </si>
  <si>
    <t>●収益的収支比率は、令和2年4月からの料金改定に伴う料金収入の微増等による影響で前年度より2.67%増加した。また、類似団体と比較して20.62％上回っており、経営状況は比較的健全であるといえる。今後は、支払利息・地方債償還金が横ばいで推移していくことから、収益的収支比率は令和2年度と同様に推移するものと見込まれる。
●企業債残高対給水収支比率は、料金改定に伴う料金収入の増加により減少している。類似団体と比較して243.55％も下回っており、給水収益と地方債残高のバランス面においては比較的健全であると見ることができる。今後の施設更新も計画的かつ平準的に実施する予定であり、地方債残高の抑制によってこれまでと同じような水準で推移していく見込みである。
●料金回収率は、総費用の減少に伴って数値が微増している。数値が100％を下回ってはいるものの、類似団体と比較して24.86％上回っており、料金水準の面において比較的健全であるといえる。今後は、支払利息・地方債償還金が横ばいで推移する見込みであることから、同水準で推移する見込みである。
●給水原価は、類似団体と比較して39.47円下回っており、比較的健全であるといえる。今後、支払利息・地方債償還金は横ばい状況となることから同水準で推移する見込みである。
●施設利用率は、人口減少等に伴って近年減少傾向にあり、類似団体と比較して5.48％下回っている。施設の統廃合・ダウンサイジング等検討を行っていく必要がある。
●有収率は、類似団体と比較して1.09％下回っていて、近年減少傾向にあるため、今後も引き続き漏水対策を行っていく必要がある。</t>
    <rPh sb="1" eb="4">
      <t>シュウエキテキ</t>
    </rPh>
    <rPh sb="4" eb="6">
      <t>シュウシ</t>
    </rPh>
    <rPh sb="6" eb="8">
      <t>ヒリツ</t>
    </rPh>
    <rPh sb="10" eb="12">
      <t>レイワ</t>
    </rPh>
    <rPh sb="13" eb="14">
      <t>ネン</t>
    </rPh>
    <rPh sb="15" eb="16">
      <t>ガツ</t>
    </rPh>
    <rPh sb="19" eb="21">
      <t>リョウキン</t>
    </rPh>
    <rPh sb="21" eb="23">
      <t>カイテイ</t>
    </rPh>
    <rPh sb="24" eb="25">
      <t>トモナ</t>
    </rPh>
    <rPh sb="26" eb="28">
      <t>リョウキン</t>
    </rPh>
    <rPh sb="28" eb="30">
      <t>シュウニュウ</t>
    </rPh>
    <rPh sb="31" eb="33">
      <t>ビゾウ</t>
    </rPh>
    <rPh sb="33" eb="34">
      <t>トウ</t>
    </rPh>
    <rPh sb="37" eb="39">
      <t>エイキョウ</t>
    </rPh>
    <rPh sb="40" eb="43">
      <t>ゼンネンド</t>
    </rPh>
    <rPh sb="50" eb="52">
      <t>ゾウカ</t>
    </rPh>
    <rPh sb="137" eb="139">
      <t>レイワ</t>
    </rPh>
    <rPh sb="140" eb="142">
      <t>ネンド</t>
    </rPh>
    <rPh sb="175" eb="177">
      <t>リョウキン</t>
    </rPh>
    <rPh sb="177" eb="179">
      <t>カイテイ</t>
    </rPh>
    <rPh sb="180" eb="181">
      <t>トモナ</t>
    </rPh>
    <rPh sb="182" eb="184">
      <t>リョウキン</t>
    </rPh>
    <rPh sb="184" eb="186">
      <t>シュウニュウ</t>
    </rPh>
    <rPh sb="187" eb="189">
      <t>ゾウカ</t>
    </rPh>
    <rPh sb="336" eb="339">
      <t>ソウヒヨウ</t>
    </rPh>
    <rPh sb="349" eb="351">
      <t>ビゾウ</t>
    </rPh>
    <rPh sb="455" eb="458">
      <t>ドウスイジュン</t>
    </rPh>
    <rPh sb="459" eb="461">
      <t>スイイ</t>
    </rPh>
    <rPh sb="500" eb="503">
      <t>ヒカクテキ</t>
    </rPh>
    <rPh sb="503" eb="505">
      <t>ケンゼン</t>
    </rPh>
    <rPh sb="619" eb="620">
      <t>トウ</t>
    </rPh>
    <rPh sb="655" eb="657">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</si>
</sst>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0.14000000000000001</c:v>
                </c:pt>
                <c:pt idx="1">
                  <c:v>0</c:v>
                </c:pt>
                <c:pt idx="2">
                  <c:v>0</c:v>
                </c:pt>
                <c:pt idx="3" formatCode="#,##0.00;&quot;△&quot;#,##0.00;&quot;-&quot;">
                  <c:v>0.25</c:v>
                </c:pt>
                <c:pt idx="4">
                  <c:v>0</c:v>
                </c:pt>
              </c:numCache>
            </c:numRef>
          </c:val>
          <c:extLst>
            <c:ext xmlns:c16="http://schemas.microsoft.com/office/drawing/2014/chart" uri="{C3380CC4-5D6E-409C-BE32-E72D297353CC}">
              <c16:uniqueId val="{00000000-503D-442A-BB0C-7A235DBE5D1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0.56000000000000005</c:v>
                </c:pt>
                <c:pt idx="2">
                  <c:v>0.31</c:v>
                </c:pt>
                <c:pt idx="3">
                  <c:v>0.42</c:v>
                </c:pt>
                <c:pt idx="4">
                  <c:v>0.3</c:v>
                </c:pt>
              </c:numCache>
            </c:numRef>
          </c:val>
          <c:smooth val="0"/>
          <c:extLst>
            <c:ext xmlns:c16="http://schemas.microsoft.com/office/drawing/2014/chart" uri="{C3380CC4-5D6E-409C-BE32-E72D297353CC}">
              <c16:uniqueId val="{00000001-503D-442A-BB0C-7A235DBE5D1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57.77</c:v>
                </c:pt>
                <c:pt idx="1">
                  <c:v>60.73</c:v>
                </c:pt>
                <c:pt idx="2">
                  <c:v>59.89</c:v>
                </c:pt>
                <c:pt idx="3">
                  <c:v>59.39</c:v>
                </c:pt>
                <c:pt idx="4">
                  <c:v>57.15</c:v>
                </c:pt>
              </c:numCache>
            </c:numRef>
          </c:val>
          <c:extLst>
            <c:ext xmlns:c16="http://schemas.microsoft.com/office/drawing/2014/chart" uri="{C3380CC4-5D6E-409C-BE32-E72D297353CC}">
              <c16:uniqueId val="{00000000-F61C-4D1E-BFE6-2CCAF52F2E2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61.79</c:v>
                </c:pt>
                <c:pt idx="2">
                  <c:v>59.59</c:v>
                </c:pt>
                <c:pt idx="3">
                  <c:v>58.56</c:v>
                </c:pt>
                <c:pt idx="4">
                  <c:v>62.63</c:v>
                </c:pt>
              </c:numCache>
            </c:numRef>
          </c:val>
          <c:smooth val="0"/>
          <c:extLst>
            <c:ext xmlns:c16="http://schemas.microsoft.com/office/drawing/2014/chart" uri="{C3380CC4-5D6E-409C-BE32-E72D297353CC}">
              <c16:uniqueId val="{00000001-F61C-4D1E-BFE6-2CCAF52F2E2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81.8</c:v>
                </c:pt>
                <c:pt idx="1">
                  <c:v>79.430000000000007</c:v>
                </c:pt>
                <c:pt idx="2">
                  <c:v>78.53</c:v>
                </c:pt>
                <c:pt idx="3">
                  <c:v>78.09</c:v>
                </c:pt>
                <c:pt idx="4">
                  <c:v>77.12</c:v>
                </c:pt>
              </c:numCache>
            </c:numRef>
          </c:val>
          <c:extLst>
            <c:ext xmlns:c16="http://schemas.microsoft.com/office/drawing/2014/chart" uri="{C3380CC4-5D6E-409C-BE32-E72D297353CC}">
              <c16:uniqueId val="{00000000-9CC5-4F45-8FE2-7C375E92183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74.64</c:v>
                </c:pt>
                <c:pt idx="1">
                  <c:v>74.98</c:v>
                </c:pt>
                <c:pt idx="2">
                  <c:v>74.19</c:v>
                </c:pt>
                <c:pt idx="3">
                  <c:v>73.680000000000007</c:v>
                </c:pt>
                <c:pt idx="4">
                  <c:v>78.209999999999994</c:v>
                </c:pt>
              </c:numCache>
            </c:numRef>
          </c:val>
          <c:smooth val="0"/>
          <c:extLst>
            <c:ext xmlns:c16="http://schemas.microsoft.com/office/drawing/2014/chart" uri="{C3380CC4-5D6E-409C-BE32-E72D297353CC}">
              <c16:uniqueId val="{00000001-9CC5-4F45-8FE2-7C375E92183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90.32</c:v>
                </c:pt>
                <c:pt idx="1">
                  <c:v>92.55</c:v>
                </c:pt>
                <c:pt idx="2">
                  <c:v>94.79</c:v>
                </c:pt>
                <c:pt idx="3">
                  <c:v>96.22</c:v>
                </c:pt>
                <c:pt idx="4">
                  <c:v>98.89</c:v>
                </c:pt>
              </c:numCache>
            </c:numRef>
          </c:val>
          <c:extLst>
            <c:ext xmlns:c16="http://schemas.microsoft.com/office/drawing/2014/chart" uri="{C3380CC4-5D6E-409C-BE32-E72D297353CC}">
              <c16:uniqueId val="{00000000-9811-4953-AE31-63362D024D2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77.66</c:v>
                </c:pt>
                <c:pt idx="1">
                  <c:v>74.03</c:v>
                </c:pt>
                <c:pt idx="2">
                  <c:v>73.2</c:v>
                </c:pt>
                <c:pt idx="3">
                  <c:v>73.42</c:v>
                </c:pt>
                <c:pt idx="4">
                  <c:v>78.27</c:v>
                </c:pt>
              </c:numCache>
            </c:numRef>
          </c:val>
          <c:smooth val="0"/>
          <c:extLst>
            <c:ext xmlns:c16="http://schemas.microsoft.com/office/drawing/2014/chart" uri="{C3380CC4-5D6E-409C-BE32-E72D297353CC}">
              <c16:uniqueId val="{00000001-9811-4953-AE31-63362D024D2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F5-4DCF-B4C0-4147E812C39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F5-4DCF-B4C0-4147E812C39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8B-4B63-83AC-077BD5AC6EA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8B-4B63-83AC-077BD5AC6EA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24-4561-9D59-32A2B94D6CA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24-4561-9D59-32A2B94D6CA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F-4961-9A67-50335E026BC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F-4961-9A67-50335E026BC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626.76</c:v>
                </c:pt>
                <c:pt idx="1">
                  <c:v>588.82000000000005</c:v>
                </c:pt>
                <c:pt idx="2">
                  <c:v>570.55999999999995</c:v>
                </c:pt>
                <c:pt idx="3">
                  <c:v>566.87</c:v>
                </c:pt>
                <c:pt idx="4">
                  <c:v>504.55</c:v>
                </c:pt>
              </c:numCache>
            </c:numRef>
          </c:val>
          <c:extLst>
            <c:ext xmlns:c16="http://schemas.microsoft.com/office/drawing/2014/chart" uri="{C3380CC4-5D6E-409C-BE32-E72D297353CC}">
              <c16:uniqueId val="{00000000-E11D-471F-B7C1-7B6C1C4EA0C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1281.51</c:v>
                </c:pt>
                <c:pt idx="1">
                  <c:v>1068.53</c:v>
                </c:pt>
                <c:pt idx="2">
                  <c:v>995.48</c:v>
                </c:pt>
                <c:pt idx="3">
                  <c:v>982.31</c:v>
                </c:pt>
                <c:pt idx="4">
                  <c:v>748.1</c:v>
                </c:pt>
              </c:numCache>
            </c:numRef>
          </c:val>
          <c:smooth val="0"/>
          <c:extLst>
            <c:ext xmlns:c16="http://schemas.microsoft.com/office/drawing/2014/chart" uri="{C3380CC4-5D6E-409C-BE32-E72D297353CC}">
              <c16:uniqueId val="{00000001-E11D-471F-B7C1-7B6C1C4EA0C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82.12</c:v>
                </c:pt>
                <c:pt idx="1">
                  <c:v>86.64</c:v>
                </c:pt>
                <c:pt idx="2">
                  <c:v>84.52</c:v>
                </c:pt>
                <c:pt idx="3">
                  <c:v>90.92</c:v>
                </c:pt>
                <c:pt idx="4">
                  <c:v>91.37</c:v>
                </c:pt>
              </c:numCache>
            </c:numRef>
          </c:val>
          <c:extLst>
            <c:ext xmlns:c16="http://schemas.microsoft.com/office/drawing/2014/chart" uri="{C3380CC4-5D6E-409C-BE32-E72D297353CC}">
              <c16:uniqueId val="{00000000-49FE-4235-A1B5-D08AF735C77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55.02</c:v>
                </c:pt>
                <c:pt idx="1">
                  <c:v>59.33</c:v>
                </c:pt>
                <c:pt idx="2">
                  <c:v>55.46</c:v>
                </c:pt>
                <c:pt idx="3">
                  <c:v>53.77</c:v>
                </c:pt>
                <c:pt idx="4">
                  <c:v>66.510000000000005</c:v>
                </c:pt>
              </c:numCache>
            </c:numRef>
          </c:val>
          <c:smooth val="0"/>
          <c:extLst>
            <c:ext xmlns:c16="http://schemas.microsoft.com/office/drawing/2014/chart" uri="{C3380CC4-5D6E-409C-BE32-E72D297353CC}">
              <c16:uniqueId val="{00000001-49FE-4235-A1B5-D08AF735C77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173.89</c:v>
                </c:pt>
                <c:pt idx="1">
                  <c:v>162.99</c:v>
                </c:pt>
                <c:pt idx="2">
                  <c:v>169.21</c:v>
                </c:pt>
                <c:pt idx="3">
                  <c:v>158.61000000000001</c:v>
                </c:pt>
                <c:pt idx="4">
                  <c:v>160.66</c:v>
                </c:pt>
              </c:numCache>
            </c:numRef>
          </c:val>
          <c:extLst>
            <c:ext xmlns:c16="http://schemas.microsoft.com/office/drawing/2014/chart" uri="{C3380CC4-5D6E-409C-BE32-E72D297353CC}">
              <c16:uniqueId val="{00000000-F7B6-4862-8650-F4DCC629B3F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330.62</c:v>
                </c:pt>
                <c:pt idx="1">
                  <c:v>279.67</c:v>
                </c:pt>
                <c:pt idx="2">
                  <c:v>299.77999999999997</c:v>
                </c:pt>
                <c:pt idx="3">
                  <c:v>305.38</c:v>
                </c:pt>
                <c:pt idx="4">
                  <c:v>200.13</c:v>
                </c:pt>
              </c:numCache>
            </c:numRef>
          </c:val>
          <c:smooth val="0"/>
          <c:extLst>
            <c:ext xmlns:c16="http://schemas.microsoft.com/office/drawing/2014/chart" uri="{C3380CC4-5D6E-409C-BE32-E72D297353CC}">
              <c16:uniqueId val="{00000001-F7B6-4862-8650-F4DCC629B3F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鳥取県　八頭町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D1</v>
      </c>
      <c r="X8" s="67"/>
      <c r="Y8" s="67"/>
      <c r="Z8" s="67"/>
      <c r="AA8" s="67"/>
      <c r="AB8" s="67"/>
      <c r="AC8" s="67"/>
      <c r="AD8" s="67" t="str">
        <f>データ!$M$6</f>
        <v>非設置</v>
      </c>
      <c r="AE8" s="67"/>
      <c r="AF8" s="67"/>
      <c r="AG8" s="67"/>
      <c r="AH8" s="67"/>
      <c r="AI8" s="67"/>
      <c r="AJ8" s="67"/>
      <c r="AK8" s="2"/>
      <c r="AL8" s="61">
        <f>データ!$R$6</f>
        <v>16711</v>
      </c>
      <c r="AM8" s="61"/>
      <c r="AN8" s="61"/>
      <c r="AO8" s="61"/>
      <c r="AP8" s="61"/>
      <c r="AQ8" s="61"/>
      <c r="AR8" s="61"/>
      <c r="AS8" s="61"/>
      <c r="AT8" s="60">
        <f>データ!$S$6</f>
        <v>206.71</v>
      </c>
      <c r="AU8" s="60"/>
      <c r="AV8" s="60"/>
      <c r="AW8" s="60"/>
      <c r="AX8" s="60"/>
      <c r="AY8" s="60"/>
      <c r="AZ8" s="60"/>
      <c r="BA8" s="60"/>
      <c r="BB8" s="60">
        <f>データ!$T$6</f>
        <v>80.84</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98.5</v>
      </c>
      <c r="Q10" s="60"/>
      <c r="R10" s="60"/>
      <c r="S10" s="60"/>
      <c r="T10" s="60"/>
      <c r="U10" s="60"/>
      <c r="V10" s="60"/>
      <c r="W10" s="61">
        <f>データ!$Q$6</f>
        <v>2707</v>
      </c>
      <c r="X10" s="61"/>
      <c r="Y10" s="61"/>
      <c r="Z10" s="61"/>
      <c r="AA10" s="61"/>
      <c r="AB10" s="61"/>
      <c r="AC10" s="61"/>
      <c r="AD10" s="2"/>
      <c r="AE10" s="2"/>
      <c r="AF10" s="2"/>
      <c r="AG10" s="2"/>
      <c r="AH10" s="2"/>
      <c r="AI10" s="2"/>
      <c r="AJ10" s="2"/>
      <c r="AK10" s="2"/>
      <c r="AL10" s="61">
        <f>データ!$U$6</f>
        <v>16388</v>
      </c>
      <c r="AM10" s="61"/>
      <c r="AN10" s="61"/>
      <c r="AO10" s="61"/>
      <c r="AP10" s="61"/>
      <c r="AQ10" s="61"/>
      <c r="AR10" s="61"/>
      <c r="AS10" s="61"/>
      <c r="AT10" s="60">
        <f>データ!$V$6</f>
        <v>75.25</v>
      </c>
      <c r="AU10" s="60"/>
      <c r="AV10" s="60"/>
      <c r="AW10" s="60"/>
      <c r="AX10" s="60"/>
      <c r="AY10" s="60"/>
      <c r="AZ10" s="60"/>
      <c r="BA10" s="60"/>
      <c r="BB10" s="60">
        <f>データ!$W$6</f>
        <v>217.78</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7wY4JXUi5HYEiJOg41a2aqwGaTVGvoDZLQl0Zo60UAkKVQZHca+OrptG4+6XUjfgm77j8eGSk6Nenvn8ww48Eg==" saltValue="D2hM48bUlPoTxvSVeD4dI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55</v>
      </c>
      <c r="B4" s="31"/>
      <c r="C4" s="31"/>
      <c r="D4" s="31"/>
      <c r="E4" s="31"/>
      <c r="F4" s="31"/>
      <c r="G4" s="31"/>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313297</v>
      </c>
      <c r="D6" s="34">
        <f t="shared" si="3"/>
        <v>47</v>
      </c>
      <c r="E6" s="34">
        <f t="shared" si="3"/>
        <v>1</v>
      </c>
      <c r="F6" s="34">
        <f t="shared" si="3"/>
        <v>0</v>
      </c>
      <c r="G6" s="34">
        <f t="shared" si="3"/>
        <v>0</v>
      </c>
      <c r="H6" s="34" t="str">
        <f t="shared" si="3"/>
        <v>鳥取県　八頭町</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98.5</v>
      </c>
      <c r="Q6" s="35">
        <f t="shared" si="3"/>
        <v>2707</v>
      </c>
      <c r="R6" s="35">
        <f t="shared" si="3"/>
        <v>16711</v>
      </c>
      <c r="S6" s="35">
        <f t="shared" si="3"/>
        <v>206.71</v>
      </c>
      <c r="T6" s="35">
        <f t="shared" si="3"/>
        <v>80.84</v>
      </c>
      <c r="U6" s="35">
        <f t="shared" si="3"/>
        <v>16388</v>
      </c>
      <c r="V6" s="35">
        <f t="shared" si="3"/>
        <v>75.25</v>
      </c>
      <c r="W6" s="35">
        <f t="shared" si="3"/>
        <v>217.78</v>
      </c>
      <c r="X6" s="36">
        <f>IF(X7="",NA(),X7)</f>
        <v>90.32</v>
      </c>
      <c r="Y6" s="36">
        <f t="shared" ref="Y6:AG6" si="4">IF(Y7="",NA(),Y7)</f>
        <v>92.55</v>
      </c>
      <c r="Z6" s="36">
        <f t="shared" si="4"/>
        <v>94.79</v>
      </c>
      <c r="AA6" s="36">
        <f t="shared" si="4"/>
        <v>96.22</v>
      </c>
      <c r="AB6" s="36">
        <f t="shared" si="4"/>
        <v>98.89</v>
      </c>
      <c r="AC6" s="36">
        <f t="shared" si="4"/>
        <v>77.66</v>
      </c>
      <c r="AD6" s="36">
        <f t="shared" si="4"/>
        <v>74.03</v>
      </c>
      <c r="AE6" s="36">
        <f t="shared" si="4"/>
        <v>73.2</v>
      </c>
      <c r="AF6" s="36">
        <f t="shared" si="4"/>
        <v>73.42</v>
      </c>
      <c r="AG6" s="36">
        <f t="shared" si="4"/>
        <v>78.27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626.76</v>
      </c>
      <c r="BF6" s="36">
        <f t="shared" ref="BF6:BN6" si="7">IF(BF7="",NA(),BF7)</f>
        <v>588.82000000000005</v>
      </c>
      <c r="BG6" s="36">
        <f t="shared" si="7"/>
        <v>570.55999999999995</v>
      </c>
      <c r="BH6" s="36">
        <f t="shared" si="7"/>
        <v>566.87</v>
      </c>
      <c r="BI6" s="36">
        <f t="shared" si="7"/>
        <v>504.55</v>
      </c>
      <c r="BJ6" s="36">
        <f t="shared" si="7"/>
        <v>1281.51</v>
      </c>
      <c r="BK6" s="36">
        <f t="shared" si="7"/>
        <v>1068.53</v>
      </c>
      <c r="BL6" s="36">
        <f t="shared" si="7"/>
        <v>995.48</v>
      </c>
      <c r="BM6" s="36">
        <f t="shared" si="7"/>
        <v>982.31</v>
      </c>
      <c r="BN6" s="36">
        <f t="shared" si="7"/>
        <v>748.1</v>
      </c>
      <c r="BO6" s="35" t="str">
        <f>IF(BO7="","",IF(BO7="-","【-】","【"&amp;SUBSTITUTE(TEXT(BO7,"#,##0.00"),"-","△")&amp;"】"))</f>
        <v>【949.15】</v>
      </c>
      <c r="BP6" s="36">
        <f>IF(BP7="",NA(),BP7)</f>
        <v>82.12</v>
      </c>
      <c r="BQ6" s="36">
        <f t="shared" ref="BQ6:BY6" si="8">IF(BQ7="",NA(),BQ7)</f>
        <v>86.64</v>
      </c>
      <c r="BR6" s="36">
        <f t="shared" si="8"/>
        <v>84.52</v>
      </c>
      <c r="BS6" s="36">
        <f t="shared" si="8"/>
        <v>90.92</v>
      </c>
      <c r="BT6" s="36">
        <f t="shared" si="8"/>
        <v>91.37</v>
      </c>
      <c r="BU6" s="36">
        <f t="shared" si="8"/>
        <v>55.02</v>
      </c>
      <c r="BV6" s="36">
        <f t="shared" si="8"/>
        <v>59.33</v>
      </c>
      <c r="BW6" s="36">
        <f t="shared" si="8"/>
        <v>55.46</v>
      </c>
      <c r="BX6" s="36">
        <f t="shared" si="8"/>
        <v>53.77</v>
      </c>
      <c r="BY6" s="36">
        <f t="shared" si="8"/>
        <v>66.510000000000005</v>
      </c>
      <c r="BZ6" s="35" t="str">
        <f>IF(BZ7="","",IF(BZ7="-","【-】","【"&amp;SUBSTITUTE(TEXT(BZ7,"#,##0.00"),"-","△")&amp;"】"))</f>
        <v>【55.87】</v>
      </c>
      <c r="CA6" s="36">
        <f>IF(CA7="",NA(),CA7)</f>
        <v>173.89</v>
      </c>
      <c r="CB6" s="36">
        <f t="shared" ref="CB6:CJ6" si="9">IF(CB7="",NA(),CB7)</f>
        <v>162.99</v>
      </c>
      <c r="CC6" s="36">
        <f t="shared" si="9"/>
        <v>169.21</v>
      </c>
      <c r="CD6" s="36">
        <f t="shared" si="9"/>
        <v>158.61000000000001</v>
      </c>
      <c r="CE6" s="36">
        <f t="shared" si="9"/>
        <v>160.66</v>
      </c>
      <c r="CF6" s="36">
        <f t="shared" si="9"/>
        <v>330.62</v>
      </c>
      <c r="CG6" s="36">
        <f t="shared" si="9"/>
        <v>279.67</v>
      </c>
      <c r="CH6" s="36">
        <f t="shared" si="9"/>
        <v>299.77999999999997</v>
      </c>
      <c r="CI6" s="36">
        <f t="shared" si="9"/>
        <v>305.38</v>
      </c>
      <c r="CJ6" s="36">
        <f t="shared" si="9"/>
        <v>200.13</v>
      </c>
      <c r="CK6" s="35" t="str">
        <f>IF(CK7="","",IF(CK7="-","【-】","【"&amp;SUBSTITUTE(TEXT(CK7,"#,##0.00"),"-","△")&amp;"】"))</f>
        <v>【288.19】</v>
      </c>
      <c r="CL6" s="36">
        <f>IF(CL7="",NA(),CL7)</f>
        <v>57.77</v>
      </c>
      <c r="CM6" s="36">
        <f t="shared" ref="CM6:CU6" si="10">IF(CM7="",NA(),CM7)</f>
        <v>60.73</v>
      </c>
      <c r="CN6" s="36">
        <f t="shared" si="10"/>
        <v>59.89</v>
      </c>
      <c r="CO6" s="36">
        <f t="shared" si="10"/>
        <v>59.39</v>
      </c>
      <c r="CP6" s="36">
        <f t="shared" si="10"/>
        <v>57.15</v>
      </c>
      <c r="CQ6" s="36">
        <f t="shared" si="10"/>
        <v>59.59</v>
      </c>
      <c r="CR6" s="36">
        <f t="shared" si="10"/>
        <v>61.79</v>
      </c>
      <c r="CS6" s="36">
        <f t="shared" si="10"/>
        <v>59.59</v>
      </c>
      <c r="CT6" s="36">
        <f t="shared" si="10"/>
        <v>58.56</v>
      </c>
      <c r="CU6" s="36">
        <f t="shared" si="10"/>
        <v>62.63</v>
      </c>
      <c r="CV6" s="35" t="str">
        <f>IF(CV7="","",IF(CV7="-","【-】","【"&amp;SUBSTITUTE(TEXT(CV7,"#,##0.00"),"-","△")&amp;"】"))</f>
        <v>【56.31】</v>
      </c>
      <c r="CW6" s="36">
        <f>IF(CW7="",NA(),CW7)</f>
        <v>81.8</v>
      </c>
      <c r="CX6" s="36">
        <f t="shared" ref="CX6:DF6" si="11">IF(CX7="",NA(),CX7)</f>
        <v>79.430000000000007</v>
      </c>
      <c r="CY6" s="36">
        <f t="shared" si="11"/>
        <v>78.53</v>
      </c>
      <c r="CZ6" s="36">
        <f t="shared" si="11"/>
        <v>78.09</v>
      </c>
      <c r="DA6" s="36">
        <f t="shared" si="11"/>
        <v>77.12</v>
      </c>
      <c r="DB6" s="36">
        <f t="shared" si="11"/>
        <v>74.64</v>
      </c>
      <c r="DC6" s="36">
        <f t="shared" si="11"/>
        <v>74.98</v>
      </c>
      <c r="DD6" s="36">
        <f t="shared" si="11"/>
        <v>74.19</v>
      </c>
      <c r="DE6" s="36">
        <f t="shared" si="11"/>
        <v>73.680000000000007</v>
      </c>
      <c r="DF6" s="36">
        <f t="shared" si="11"/>
        <v>78.209999999999994</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0.14000000000000001</v>
      </c>
      <c r="EE6" s="35">
        <f t="shared" ref="EE6:EM6" si="14">IF(EE7="",NA(),EE7)</f>
        <v>0</v>
      </c>
      <c r="EF6" s="35">
        <f t="shared" si="14"/>
        <v>0</v>
      </c>
      <c r="EG6" s="36">
        <f t="shared" si="14"/>
        <v>0.25</v>
      </c>
      <c r="EH6" s="35">
        <f t="shared" si="14"/>
        <v>0</v>
      </c>
      <c r="EI6" s="36">
        <f t="shared" si="14"/>
        <v>0.43</v>
      </c>
      <c r="EJ6" s="36">
        <f t="shared" si="14"/>
        <v>0.56000000000000005</v>
      </c>
      <c r="EK6" s="36">
        <f t="shared" si="14"/>
        <v>0.31</v>
      </c>
      <c r="EL6" s="36">
        <f t="shared" si="14"/>
        <v>0.42</v>
      </c>
      <c r="EM6" s="36">
        <f t="shared" si="14"/>
        <v>0.3</v>
      </c>
      <c r="EN6" s="35" t="str">
        <f>IF(EN7="","",IF(EN7="-","【-】","【"&amp;SUBSTITUTE(TEXT(EN7,"#,##0.00"),"-","△")&amp;"】"))</f>
        <v>【0.80】</v>
      </c>
    </row>
    <row r="7" spans="1:144" s="37" customFormat="1" x14ac:dyDescent="0.15">
      <c r="A7" s="29"/>
      <c r="B7" s="38">
        <v>2020</v>
      </c>
      <c r="C7" s="38">
        <v>313297</v>
      </c>
      <c r="D7" s="38">
        <v>47</v>
      </c>
      <c r="E7" s="38">
        <v>1</v>
      </c>
      <c r="F7" s="38">
        <v>0</v>
      </c>
      <c r="G7" s="38">
        <v>0</v>
      </c>
      <c r="H7" s="38" t="s">
        <v>96</v>
      </c>
      <c r="I7" s="38" t="s">
        <v>97</v>
      </c>
      <c r="J7" s="38" t="s">
        <v>98</v>
      </c>
      <c r="K7" s="38" t="s">
        <v>99</v>
      </c>
      <c r="L7" s="38" t="s">
        <v>100</v>
      </c>
      <c r="M7" s="38" t="s">
        <v>101</v>
      </c>
      <c r="N7" s="39" t="s">
        <v>102</v>
      </c>
      <c r="O7" s="39" t="s">
        <v>103</v>
      </c>
      <c r="P7" s="39">
        <v>98.5</v>
      </c>
      <c r="Q7" s="39">
        <v>2707</v>
      </c>
      <c r="R7" s="39">
        <v>16711</v>
      </c>
      <c r="S7" s="39">
        <v>206.71</v>
      </c>
      <c r="T7" s="39">
        <v>80.84</v>
      </c>
      <c r="U7" s="39">
        <v>16388</v>
      </c>
      <c r="V7" s="39">
        <v>75.25</v>
      </c>
      <c r="W7" s="39">
        <v>217.78</v>
      </c>
      <c r="X7" s="39">
        <v>90.32</v>
      </c>
      <c r="Y7" s="39">
        <v>92.55</v>
      </c>
      <c r="Z7" s="39">
        <v>94.79</v>
      </c>
      <c r="AA7" s="39">
        <v>96.22</v>
      </c>
      <c r="AB7" s="39">
        <v>98.89</v>
      </c>
      <c r="AC7" s="39">
        <v>77.66</v>
      </c>
      <c r="AD7" s="39">
        <v>74.03</v>
      </c>
      <c r="AE7" s="39">
        <v>73.2</v>
      </c>
      <c r="AF7" s="39">
        <v>73.42</v>
      </c>
      <c r="AG7" s="39">
        <v>78.27</v>
      </c>
      <c r="AH7" s="39">
        <v>78.36</v>
      </c>
      <c r="AI7" s="39"/>
      <c r="AJ7" s="39"/>
      <c r="AK7" s="39"/>
      <c r="AL7" s="39"/>
      <c r="AM7" s="39"/>
      <c r="AN7" s="39"/>
      <c r="AO7" s="39"/>
      <c r="AP7" s="39"/>
      <c r="AQ7" s="39"/>
      <c r="AR7" s="39"/>
      <c r="AS7" s="39"/>
      <c r="AT7" s="39"/>
      <c r="AU7" s="39"/>
      <c r="AV7" s="39"/>
      <c r="AW7" s="39"/>
      <c r="AX7" s="39"/>
      <c r="AY7" s="39"/>
      <c r="AZ7" s="39"/>
      <c r="BA7" s="39"/>
      <c r="BB7" s="39"/>
      <c r="BC7" s="39"/>
      <c r="BD7" s="39"/>
      <c r="BE7" s="39">
        <v>626.76</v>
      </c>
      <c r="BF7" s="39">
        <v>588.82000000000005</v>
      </c>
      <c r="BG7" s="39">
        <v>570.55999999999995</v>
      </c>
      <c r="BH7" s="39">
        <v>566.87</v>
      </c>
      <c r="BI7" s="39">
        <v>504.55</v>
      </c>
      <c r="BJ7" s="39">
        <v>1281.51</v>
      </c>
      <c r="BK7" s="39">
        <v>1068.53</v>
      </c>
      <c r="BL7" s="39">
        <v>995.48</v>
      </c>
      <c r="BM7" s="39">
        <v>982.31</v>
      </c>
      <c r="BN7" s="39">
        <v>748.1</v>
      </c>
      <c r="BO7" s="39">
        <v>949.15</v>
      </c>
      <c r="BP7" s="39">
        <v>82.12</v>
      </c>
      <c r="BQ7" s="39">
        <v>86.64</v>
      </c>
      <c r="BR7" s="39">
        <v>84.52</v>
      </c>
      <c r="BS7" s="39">
        <v>90.92</v>
      </c>
      <c r="BT7" s="39">
        <v>91.37</v>
      </c>
      <c r="BU7" s="39">
        <v>55.02</v>
      </c>
      <c r="BV7" s="39">
        <v>59.33</v>
      </c>
      <c r="BW7" s="39">
        <v>55.46</v>
      </c>
      <c r="BX7" s="39">
        <v>53.77</v>
      </c>
      <c r="BY7" s="39">
        <v>66.510000000000005</v>
      </c>
      <c r="BZ7" s="39">
        <v>55.87</v>
      </c>
      <c r="CA7" s="39">
        <v>173.89</v>
      </c>
      <c r="CB7" s="39">
        <v>162.99</v>
      </c>
      <c r="CC7" s="39">
        <v>169.21</v>
      </c>
      <c r="CD7" s="39">
        <v>158.61000000000001</v>
      </c>
      <c r="CE7" s="39">
        <v>160.66</v>
      </c>
      <c r="CF7" s="39">
        <v>330.62</v>
      </c>
      <c r="CG7" s="39">
        <v>279.67</v>
      </c>
      <c r="CH7" s="39">
        <v>299.77999999999997</v>
      </c>
      <c r="CI7" s="39">
        <v>305.38</v>
      </c>
      <c r="CJ7" s="39">
        <v>200.13</v>
      </c>
      <c r="CK7" s="39">
        <v>288.19</v>
      </c>
      <c r="CL7" s="39">
        <v>57.77</v>
      </c>
      <c r="CM7" s="39">
        <v>60.73</v>
      </c>
      <c r="CN7" s="39">
        <v>59.89</v>
      </c>
      <c r="CO7" s="39">
        <v>59.39</v>
      </c>
      <c r="CP7" s="39">
        <v>57.15</v>
      </c>
      <c r="CQ7" s="39">
        <v>59.59</v>
      </c>
      <c r="CR7" s="39">
        <v>61.79</v>
      </c>
      <c r="CS7" s="39">
        <v>59.59</v>
      </c>
      <c r="CT7" s="39">
        <v>58.56</v>
      </c>
      <c r="CU7" s="39">
        <v>62.63</v>
      </c>
      <c r="CV7" s="39">
        <v>56.31</v>
      </c>
      <c r="CW7" s="39">
        <v>81.8</v>
      </c>
      <c r="CX7" s="39">
        <v>79.430000000000007</v>
      </c>
      <c r="CY7" s="39">
        <v>78.53</v>
      </c>
      <c r="CZ7" s="39">
        <v>78.09</v>
      </c>
      <c r="DA7" s="39">
        <v>77.12</v>
      </c>
      <c r="DB7" s="39">
        <v>74.64</v>
      </c>
      <c r="DC7" s="39">
        <v>74.98</v>
      </c>
      <c r="DD7" s="39">
        <v>74.19</v>
      </c>
      <c r="DE7" s="39">
        <v>73.680000000000007</v>
      </c>
      <c r="DF7" s="39">
        <v>78.209999999999994</v>
      </c>
      <c r="DG7" s="39">
        <v>71.88</v>
      </c>
      <c r="DH7" s="39"/>
      <c r="DI7" s="39"/>
      <c r="DJ7" s="39"/>
      <c r="DK7" s="39"/>
      <c r="DL7" s="39"/>
      <c r="DM7" s="39"/>
      <c r="DN7" s="39"/>
      <c r="DO7" s="39"/>
      <c r="DP7" s="39"/>
      <c r="DQ7" s="39"/>
      <c r="DR7" s="39"/>
      <c r="DS7" s="39"/>
      <c r="DT7" s="39"/>
      <c r="DU7" s="39"/>
      <c r="DV7" s="39"/>
      <c r="DW7" s="39"/>
      <c r="DX7" s="39"/>
      <c r="DY7" s="39"/>
      <c r="DZ7" s="39"/>
      <c r="EA7" s="39"/>
      <c r="EB7" s="39"/>
      <c r="EC7" s="39"/>
      <c r="ED7" s="39">
        <v>0.14000000000000001</v>
      </c>
      <c r="EE7" s="39">
        <v>0</v>
      </c>
      <c r="EF7" s="39">
        <v>0</v>
      </c>
      <c r="EG7" s="39">
        <v>0.25</v>
      </c>
      <c r="EH7" s="39">
        <v>0</v>
      </c>
      <c r="EI7" s="39">
        <v>0.43</v>
      </c>
      <c r="EJ7" s="39">
        <v>0.56000000000000005</v>
      </c>
      <c r="EK7" s="39">
        <v>0.31</v>
      </c>
      <c r="EL7" s="39">
        <v>0.42</v>
      </c>
      <c r="EM7" s="39">
        <v>0.3</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冨山　和昭</cp:lastModifiedBy>
  <cp:lastPrinted>2022-01-13T07:24:56Z</cp:lastPrinted>
  <dcterms:created xsi:type="dcterms:W3CDTF">2021-12-03T07:04:20Z</dcterms:created>
  <dcterms:modified xsi:type="dcterms:W3CDTF">2022-01-13T07:26:10Z</dcterms:modified>
  <cp:category/>
</cp:coreProperties>
</file>