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izu538\Desktop\公営企業に係る経営比較分析表（Ｒ2決算）の分析等について\R4.1.27 公営企業に係る経営比較分析表（Ｒ2決算）の分析等について\【経営比較分析表】下水道\【経営比較分析表】2020_313289_47_1718\"/>
    </mc:Choice>
  </mc:AlternateContent>
  <workbookProtection workbookAlgorithmName="SHA-512" workbookHashValue="LaE/4YRrulYHKAmyjMB4jcSPaMyQkH6L9QBJktgg5ccVRwpqy+LJoaQygtbWcba0cPkXz0h6YTQo8wbFgOVB+g==" workbookSaltValue="dzzRxVCfoCYGGBtEarrI9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<sst xmlns="http://schemas.openxmlformats.org/spreadsheetml/2006/main" count="236" uniqueCount="120">
  <si>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</si>
  <si>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</si>
  <si>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</si>
  <si>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</si>
  <si>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</si>
  <si>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</si>
  <si>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</si>
  <si>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</si>
  <si>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</si>
  <si>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</si>
  <si>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</si>
  <si>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</si>
  <si>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</si>
  <si>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</si>
  <si>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</si>
  <si>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</si>
  <si>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</si>
  <si>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</si>
  <si>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</si>
  <si>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</si>
  <si>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</si>
  <si>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</si>
  <si>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</si>
  <si>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</si>
  <si>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</si>
  <si>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</si>
  <si>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</si>
  <si>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</si>
  <si>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</si>
  <si>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</si>
  <si>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</si>
  <si>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</si>
  <si>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</si>
  <si>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</si>
  <si>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</si>
  <si>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</si>
  <si>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</si>
  <si>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</si>
  <si>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</si>
  <si>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</si>
  <si>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</si>
  <si>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</si>
  <si>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</si>
  <si>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</si>
  <si>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</si>
  <si>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</si>
  <si>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</si>
  <si>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</si>
  <si>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</si>
  <si>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</si>
  <si>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</si>
  <si>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</si>
  <si>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</si>
  <si>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</si>
  <si>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</si>
  <si>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</si>
  <si>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</si>
  <si>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</si>
  <si>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</si>
  <si>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</si>
  <si>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</si>
  <si>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</si>
  <si>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</si>
  <si>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</si>
  <si>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</si>
  <si>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</si>
  <si>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</si>
  <si>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</si>
  <si>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</si>
  <si>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</si>
  <si>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</si>
  <si>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</si>
  <si>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</si>
  <si>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</si>
  <si>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</si>
  <si>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</si>
  <si>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</si>
  <si>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</si>
  <si>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</si>
  <si>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</si>
  <si>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</si>
  <si>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</si>
  <si>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</si>
  <si>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</si>
  <si>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</si>
  <si>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</si>
  <si>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</si>
  <si>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</si>
  <si>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</si>
  <si>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</si>
  <si>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</si>
  <si>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</si>
  <si>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</si>
  <si>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</si>
  <si>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</si>
  <si>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</si>
  <si>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</si>
  <si>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</si>
  <si>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智頭町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</si>
  <si>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</si>
  <si>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</si>
  <si>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</si>
  <si>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</si>
  <si>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</si>
  <si>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</si>
  <si>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</si>
  <si>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</si>
  <si>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</si>
  <si>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</si>
  <si>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</si>
  <si>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</si>
  <si>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</si>
  <si>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</si>
  <si>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</si>
  <si>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</si>
  <si>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</si>
  <si>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</si>
  <si>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汚水処理費用に対して、料金収入が少なく、経営は厳しい状態である。処理場建設後15年以上経過しており、今後修繕費用も多くなると思われるので、適正な維持管理を行い、経営指標の推移に着目しながら健全な経営を目指していきたい。</t>
    <phoneticPr fontId="4"/>
  </si>
  <si>
    <t>収益的収支比率（①）は、昨年に比べ総費用及び地方債償還金の額については例年通り横ばいであるが、総収益の減により下がっている。さらに収支比率が100％を下回っていることから、地方債償還金が大きな負担となっている。
企業債残高対事業規模比率（④）は、整備が完了しており、減少してはいるものの必要な更新投資を先送りにしているため少額になっているにすぎないか等分析を行っていく必要がある。
経費回収率（⑤）は、類似団体以下であり、費用の削減・経営改善が必要である。
施設利用率（⑦）・水洗化率（⑧）も横ばいである。</t>
    <rPh sb="12" eb="14">
      <t>サクネン</t>
    </rPh>
    <rPh sb="15" eb="16">
      <t>クラ</t>
    </rPh>
    <rPh sb="17" eb="20">
      <t>ソウヒヨウ</t>
    </rPh>
    <rPh sb="20" eb="21">
      <t>オヨ</t>
    </rPh>
    <rPh sb="22" eb="24">
      <t>チホウ</t>
    </rPh>
    <rPh sb="24" eb="25">
      <t>サイ</t>
    </rPh>
    <rPh sb="25" eb="27">
      <t>ショウカン</t>
    </rPh>
    <rPh sb="27" eb="28">
      <t>キン</t>
    </rPh>
    <rPh sb="29" eb="30">
      <t>ガク</t>
    </rPh>
    <rPh sb="35" eb="37">
      <t>レイネン</t>
    </rPh>
    <rPh sb="37" eb="38">
      <t>トオ</t>
    </rPh>
    <rPh sb="39" eb="40">
      <t>ヨコ</t>
    </rPh>
    <rPh sb="47" eb="50">
      <t>ソウシュウエキ</t>
    </rPh>
    <rPh sb="51" eb="52">
      <t>ゲン</t>
    </rPh>
    <rPh sb="117" eb="119">
      <t>ヒリツ</t>
    </rPh>
    <rPh sb="124" eb="126">
      <t>セイビ</t>
    </rPh>
    <rPh sb="127" eb="129">
      <t>カンリョウ</t>
    </rPh>
    <rPh sb="134" eb="136">
      <t>ゲンショウ</t>
    </rPh>
    <rPh sb="144" eb="146">
      <t>ヒツヨウ</t>
    </rPh>
    <rPh sb="147" eb="149">
      <t>コウシン</t>
    </rPh>
    <rPh sb="149" eb="151">
      <t>トウシ</t>
    </rPh>
    <rPh sb="152" eb="154">
      <t>サキオク</t>
    </rPh>
    <rPh sb="162" eb="164">
      <t>ショウガク</t>
    </rPh>
    <rPh sb="176" eb="177">
      <t>ナド</t>
    </rPh>
    <rPh sb="177" eb="179">
      <t>ブンセキ</t>
    </rPh>
    <rPh sb="180" eb="181">
      <t>オコナ</t>
    </rPh>
    <rPh sb="185" eb="187">
      <t>ヒツヨウ</t>
    </rPh>
    <phoneticPr fontId="4"/>
  </si>
  <si>
    <t>管渠については、耐用年数に達しておらず緊急的に更新する必要がないため、管渠改善率は低い数字で推移している。今後は耐用年数を考慮しながら、計画的な長寿命化事業を行う必要がある。</t>
    <rPh sb="0" eb="2">
      <t>カンキョ</t>
    </rPh>
    <rPh sb="8" eb="10">
      <t>タイヨウ</t>
    </rPh>
    <rPh sb="10" eb="12">
      <t>ネンスウ</t>
    </rPh>
    <rPh sb="13" eb="14">
      <t>タッ</t>
    </rPh>
    <rPh sb="19" eb="22">
      <t>キンキュウテキ</t>
    </rPh>
    <rPh sb="23" eb="25">
      <t>コウシン</t>
    </rPh>
    <rPh sb="27" eb="29">
      <t>ヒツヨウ</t>
    </rPh>
    <rPh sb="35" eb="37">
      <t>カンキョ</t>
    </rPh>
    <rPh sb="37" eb="39">
      <t>カイゼン</t>
    </rPh>
    <rPh sb="39" eb="40">
      <t>リツ</t>
    </rPh>
    <rPh sb="41" eb="42">
      <t>ヒク</t>
    </rPh>
    <rPh sb="43" eb="45">
      <t>スウジ</t>
    </rPh>
    <rPh sb="46" eb="48">
      <t>スイイ</t>
    </rPh>
    <rPh sb="53" eb="55">
      <t>コンゴ</t>
    </rPh>
    <rPh sb="56" eb="58">
      <t>タイヨウ</t>
    </rPh>
    <rPh sb="58" eb="60">
      <t>ネンスウ</t>
    </rPh>
    <rPh sb="61" eb="63">
      <t>コウリョ</t>
    </rPh>
    <rPh sb="68" eb="71">
      <t>ケイカクテキ</t>
    </rPh>
    <rPh sb="72" eb="76">
      <t>チョウジュミョウカ</t>
    </rPh>
    <rPh sb="76" eb="78">
      <t>ジギョウ</t>
    </rPh>
    <rPh sb="79" eb="80">
      <t>オコナ</t>
    </rPh>
    <rPh sb="81" eb="8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</si>
</sst>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08-4276-BC38-51FDB3AEA90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B308-4276-BC38-51FDB3AEA90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43.17</c:v>
                </c:pt>
                <c:pt idx="1">
                  <c:v>44.22</c:v>
                </c:pt>
                <c:pt idx="2">
                  <c:v>40.53</c:v>
                </c:pt>
                <c:pt idx="3">
                  <c:v>38.380000000000003</c:v>
                </c:pt>
                <c:pt idx="4">
                  <c:v>40.25</c:v>
                </c:pt>
              </c:numCache>
            </c:numRef>
          </c:val>
          <c:extLst>
            <c:ext xmlns:c16="http://schemas.microsoft.com/office/drawing/2014/chart" uri="{C3380CC4-5D6E-409C-BE32-E72D297353CC}">
              <c16:uniqueId val="{00000000-EDEE-4022-85DA-6DBCC198B2F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EDEE-4022-85DA-6DBCC198B2F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76.88</c:v>
                </c:pt>
                <c:pt idx="1">
                  <c:v>78.94</c:v>
                </c:pt>
                <c:pt idx="2">
                  <c:v>79.069999999999993</c:v>
                </c:pt>
                <c:pt idx="3">
                  <c:v>79.56</c:v>
                </c:pt>
                <c:pt idx="4">
                  <c:v>79.48</c:v>
                </c:pt>
              </c:numCache>
            </c:numRef>
          </c:val>
          <c:extLst>
            <c:ext xmlns:c16="http://schemas.microsoft.com/office/drawing/2014/chart" uri="{C3380CC4-5D6E-409C-BE32-E72D297353CC}">
              <c16:uniqueId val="{00000000-3754-4DE3-8AD3-CFD0BE1C8E2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3754-4DE3-8AD3-CFD0BE1C8E2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62.12</c:v>
                </c:pt>
                <c:pt idx="1">
                  <c:v>75.44</c:v>
                </c:pt>
                <c:pt idx="2">
                  <c:v>77.040000000000006</c:v>
                </c:pt>
                <c:pt idx="3">
                  <c:v>79.64</c:v>
                </c:pt>
                <c:pt idx="4">
                  <c:v>69.650000000000006</c:v>
                </c:pt>
              </c:numCache>
            </c:numRef>
          </c:val>
          <c:extLst>
            <c:ext xmlns:c16="http://schemas.microsoft.com/office/drawing/2014/chart" uri="{C3380CC4-5D6E-409C-BE32-E72D297353CC}">
              <c16:uniqueId val="{00000000-065B-435A-98BC-077008BCFED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5B-435A-98BC-077008BCFED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41-4DEF-9032-0BCFD3078A2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41-4DEF-9032-0BCFD3078A2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9B-4CD5-AAE2-E9B4BCD6571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9B-4CD5-AAE2-E9B4BCD6571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1A-454F-BEEB-DDE5D385F21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1A-454F-BEEB-DDE5D385F21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77-4330-A420-37B7DAD4DA5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77-4330-A420-37B7DAD4DA5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464.97</c:v>
                </c:pt>
                <c:pt idx="1">
                  <c:v>430.75</c:v>
                </c:pt>
                <c:pt idx="2">
                  <c:v>320.23</c:v>
                </c:pt>
                <c:pt idx="3">
                  <c:v>315.88</c:v>
                </c:pt>
                <c:pt idx="4">
                  <c:v>314.20999999999998</c:v>
                </c:pt>
              </c:numCache>
            </c:numRef>
          </c:val>
          <c:extLst>
            <c:ext xmlns:c16="http://schemas.microsoft.com/office/drawing/2014/chart" uri="{C3380CC4-5D6E-409C-BE32-E72D297353CC}">
              <c16:uniqueId val="{00000000-6E99-4DC6-A7C5-B92EACA2877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6E99-4DC6-A7C5-B92EACA2877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69.72</c:v>
                </c:pt>
                <c:pt idx="1">
                  <c:v>41.04</c:v>
                </c:pt>
                <c:pt idx="2">
                  <c:v>36.08</c:v>
                </c:pt>
                <c:pt idx="3">
                  <c:v>45.57</c:v>
                </c:pt>
                <c:pt idx="4">
                  <c:v>45.8</c:v>
                </c:pt>
              </c:numCache>
            </c:numRef>
          </c:val>
          <c:extLst>
            <c:ext xmlns:c16="http://schemas.microsoft.com/office/drawing/2014/chart" uri="{C3380CC4-5D6E-409C-BE32-E72D297353CC}">
              <c16:uniqueId val="{00000000-EE51-42C7-B6E9-D0A26756EDC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EE51-42C7-B6E9-D0A26756EDC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267.89</c:v>
                </c:pt>
                <c:pt idx="1">
                  <c:v>408.03</c:v>
                </c:pt>
                <c:pt idx="2">
                  <c:v>540.61</c:v>
                </c:pt>
                <c:pt idx="3">
                  <c:v>415.82</c:v>
                </c:pt>
                <c:pt idx="4">
                  <c:v>416.69</c:v>
                </c:pt>
              </c:numCache>
            </c:numRef>
          </c:val>
          <c:extLst>
            <c:ext xmlns:c16="http://schemas.microsoft.com/office/drawing/2014/chart" uri="{C3380CC4-5D6E-409C-BE32-E72D297353CC}">
              <c16:uniqueId val="{00000000-1373-4F38-BA9C-BBD9FBA87B6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1373-4F38-BA9C-BBD9FBA87B6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鳥取県　智頭町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6726</v>
      </c>
      <c r="AM8" s="69"/>
      <c r="AN8" s="69"/>
      <c r="AO8" s="69"/>
      <c r="AP8" s="69"/>
      <c r="AQ8" s="69"/>
      <c r="AR8" s="69"/>
      <c r="AS8" s="69"/>
      <c r="AT8" s="68">
        <f>データ!T6</f>
        <v>224.7</v>
      </c>
      <c r="AU8" s="68"/>
      <c r="AV8" s="68"/>
      <c r="AW8" s="68"/>
      <c r="AX8" s="68"/>
      <c r="AY8" s="68"/>
      <c r="AZ8" s="68"/>
      <c r="BA8" s="68"/>
      <c r="BB8" s="68">
        <f>データ!U6</f>
        <v>29.93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44.84</v>
      </c>
      <c r="Q10" s="68"/>
      <c r="R10" s="68"/>
      <c r="S10" s="68"/>
      <c r="T10" s="68"/>
      <c r="U10" s="68"/>
      <c r="V10" s="68"/>
      <c r="W10" s="68">
        <f>データ!Q6</f>
        <v>100</v>
      </c>
      <c r="X10" s="68"/>
      <c r="Y10" s="68"/>
      <c r="Z10" s="68"/>
      <c r="AA10" s="68"/>
      <c r="AB10" s="68"/>
      <c r="AC10" s="68"/>
      <c r="AD10" s="69">
        <f>データ!R6</f>
        <v>4400</v>
      </c>
      <c r="AE10" s="69"/>
      <c r="AF10" s="69"/>
      <c r="AG10" s="69"/>
      <c r="AH10" s="69"/>
      <c r="AI10" s="69"/>
      <c r="AJ10" s="69"/>
      <c r="AK10" s="2"/>
      <c r="AL10" s="69">
        <f>データ!V6</f>
        <v>2987</v>
      </c>
      <c r="AM10" s="69"/>
      <c r="AN10" s="69"/>
      <c r="AO10" s="69"/>
      <c r="AP10" s="69"/>
      <c r="AQ10" s="69"/>
      <c r="AR10" s="69"/>
      <c r="AS10" s="69"/>
      <c r="AT10" s="68">
        <f>データ!W6</f>
        <v>5.2</v>
      </c>
      <c r="AU10" s="68"/>
      <c r="AV10" s="68"/>
      <c r="AW10" s="68"/>
      <c r="AX10" s="68"/>
      <c r="AY10" s="68"/>
      <c r="AZ10" s="68"/>
      <c r="BA10" s="68"/>
      <c r="BB10" s="68">
        <f>データ!X6</f>
        <v>574.41999999999996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1sFeRlyJk/SbqWP6ugs8jMf8AIliD6zH2+SI+KHqmGB5s9dcuzHqowOsudo1I+ZFc0E5fcfJEpsIEXUs5Eg2fA==" saltValue="a4J6a9btxlV268S0cp9UP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313289</v>
      </c>
      <c r="D6" s="33">
        <f t="shared" si="3"/>
        <v>47</v>
      </c>
      <c r="E6" s="33">
        <f t="shared" si="3"/>
        <v>17</v>
      </c>
      <c r="F6" s="33">
        <f t="shared" si="3"/>
        <v>5</v>
      </c>
      <c r="G6" s="33">
        <f t="shared" si="3"/>
        <v>0</v>
      </c>
      <c r="H6" s="33" t="str">
        <f t="shared" si="3"/>
        <v>鳥取県　智頭町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44.84</v>
      </c>
      <c r="Q6" s="34">
        <f t="shared" si="3"/>
        <v>100</v>
      </c>
      <c r="R6" s="34">
        <f t="shared" si="3"/>
        <v>4400</v>
      </c>
      <c r="S6" s="34">
        <f t="shared" si="3"/>
        <v>6726</v>
      </c>
      <c r="T6" s="34">
        <f t="shared" si="3"/>
        <v>224.7</v>
      </c>
      <c r="U6" s="34">
        <f t="shared" si="3"/>
        <v>29.93</v>
      </c>
      <c r="V6" s="34">
        <f t="shared" si="3"/>
        <v>2987</v>
      </c>
      <c r="W6" s="34">
        <f t="shared" si="3"/>
        <v>5.2</v>
      </c>
      <c r="X6" s="34">
        <f t="shared" si="3"/>
        <v>574.41999999999996</v>
      </c>
      <c r="Y6" s="35">
        <f>IF(Y7="",NA(),Y7)</f>
        <v>62.12</v>
      </c>
      <c r="Z6" s="35">
        <f t="shared" ref="Z6:AH6" si="4">IF(Z7="",NA(),Z7)</f>
        <v>75.44</v>
      </c>
      <c r="AA6" s="35">
        <f t="shared" si="4"/>
        <v>77.040000000000006</v>
      </c>
      <c r="AB6" s="35">
        <f t="shared" si="4"/>
        <v>79.64</v>
      </c>
      <c r="AC6" s="35">
        <f t="shared" si="4"/>
        <v>69.650000000000006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464.97</v>
      </c>
      <c r="BG6" s="35">
        <f t="shared" ref="BG6:BO6" si="7">IF(BG7="",NA(),BG7)</f>
        <v>430.75</v>
      </c>
      <c r="BH6" s="35">
        <f t="shared" si="7"/>
        <v>320.23</v>
      </c>
      <c r="BI6" s="35">
        <f t="shared" si="7"/>
        <v>315.88</v>
      </c>
      <c r="BJ6" s="35">
        <f t="shared" si="7"/>
        <v>314.20999999999998</v>
      </c>
      <c r="BK6" s="35">
        <f t="shared" si="7"/>
        <v>974.93</v>
      </c>
      <c r="BL6" s="35">
        <f t="shared" si="7"/>
        <v>855.8</v>
      </c>
      <c r="BM6" s="35">
        <f t="shared" si="7"/>
        <v>789.46</v>
      </c>
      <c r="BN6" s="35">
        <f t="shared" si="7"/>
        <v>826.83</v>
      </c>
      <c r="BO6" s="35">
        <f t="shared" si="7"/>
        <v>867.83</v>
      </c>
      <c r="BP6" s="34" t="str">
        <f>IF(BP7="","",IF(BP7="-","【-】","【"&amp;SUBSTITUTE(TEXT(BP7,"#,##0.00"),"-","△")&amp;"】"))</f>
        <v>【832.52】</v>
      </c>
      <c r="BQ6" s="35">
        <f>IF(BQ7="",NA(),BQ7)</f>
        <v>69.72</v>
      </c>
      <c r="BR6" s="35">
        <f t="shared" ref="BR6:BZ6" si="8">IF(BR7="",NA(),BR7)</f>
        <v>41.04</v>
      </c>
      <c r="BS6" s="35">
        <f t="shared" si="8"/>
        <v>36.08</v>
      </c>
      <c r="BT6" s="35">
        <f t="shared" si="8"/>
        <v>45.57</v>
      </c>
      <c r="BU6" s="35">
        <f t="shared" si="8"/>
        <v>45.8</v>
      </c>
      <c r="BV6" s="35">
        <f t="shared" si="8"/>
        <v>55.32</v>
      </c>
      <c r="BW6" s="35">
        <f t="shared" si="8"/>
        <v>59.8</v>
      </c>
      <c r="BX6" s="35">
        <f t="shared" si="8"/>
        <v>57.77</v>
      </c>
      <c r="BY6" s="35">
        <f t="shared" si="8"/>
        <v>57.31</v>
      </c>
      <c r="BZ6" s="35">
        <f t="shared" si="8"/>
        <v>57.08</v>
      </c>
      <c r="CA6" s="34" t="str">
        <f>IF(CA7="","",IF(CA7="-","【-】","【"&amp;SUBSTITUTE(TEXT(CA7,"#,##0.00"),"-","△")&amp;"】"))</f>
        <v>【60.94】</v>
      </c>
      <c r="CB6" s="35">
        <f>IF(CB7="",NA(),CB7)</f>
        <v>267.89</v>
      </c>
      <c r="CC6" s="35">
        <f t="shared" ref="CC6:CK6" si="9">IF(CC7="",NA(),CC7)</f>
        <v>408.03</v>
      </c>
      <c r="CD6" s="35">
        <f t="shared" si="9"/>
        <v>540.61</v>
      </c>
      <c r="CE6" s="35">
        <f t="shared" si="9"/>
        <v>415.82</v>
      </c>
      <c r="CF6" s="35">
        <f t="shared" si="9"/>
        <v>416.69</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43.17</v>
      </c>
      <c r="CN6" s="35">
        <f t="shared" ref="CN6:CV6" si="10">IF(CN7="",NA(),CN7)</f>
        <v>44.22</v>
      </c>
      <c r="CO6" s="35">
        <f t="shared" si="10"/>
        <v>40.53</v>
      </c>
      <c r="CP6" s="35">
        <f t="shared" si="10"/>
        <v>38.380000000000003</v>
      </c>
      <c r="CQ6" s="35">
        <f t="shared" si="10"/>
        <v>40.25</v>
      </c>
      <c r="CR6" s="35">
        <f t="shared" si="10"/>
        <v>60.65</v>
      </c>
      <c r="CS6" s="35">
        <f t="shared" si="10"/>
        <v>51.75</v>
      </c>
      <c r="CT6" s="35">
        <f t="shared" si="10"/>
        <v>50.68</v>
      </c>
      <c r="CU6" s="35">
        <f t="shared" si="10"/>
        <v>50.14</v>
      </c>
      <c r="CV6" s="35">
        <f t="shared" si="10"/>
        <v>54.83</v>
      </c>
      <c r="CW6" s="34" t="str">
        <f>IF(CW7="","",IF(CW7="-","【-】","【"&amp;SUBSTITUTE(TEXT(CW7,"#,##0.00"),"-","△")&amp;"】"))</f>
        <v>【54.84】</v>
      </c>
      <c r="CX6" s="35">
        <f>IF(CX7="",NA(),CX7)</f>
        <v>76.88</v>
      </c>
      <c r="CY6" s="35">
        <f t="shared" ref="CY6:DG6" si="11">IF(CY7="",NA(),CY7)</f>
        <v>78.94</v>
      </c>
      <c r="CZ6" s="35">
        <f t="shared" si="11"/>
        <v>79.069999999999993</v>
      </c>
      <c r="DA6" s="35">
        <f t="shared" si="11"/>
        <v>79.56</v>
      </c>
      <c r="DB6" s="35">
        <f t="shared" si="11"/>
        <v>79.48</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313289</v>
      </c>
      <c r="D7" s="37">
        <v>47</v>
      </c>
      <c r="E7" s="37">
        <v>17</v>
      </c>
      <c r="F7" s="37">
        <v>5</v>
      </c>
      <c r="G7" s="37">
        <v>0</v>
      </c>
      <c r="H7" s="37" t="s">
        <v>98</v>
      </c>
      <c r="I7" s="37" t="s">
        <v>99</v>
      </c>
      <c r="J7" s="37" t="s">
        <v>100</v>
      </c>
      <c r="K7" s="37" t="s">
        <v>101</v>
      </c>
      <c r="L7" s="37" t="s">
        <v>102</v>
      </c>
      <c r="M7" s="37" t="s">
        <v>103</v>
      </c>
      <c r="N7" s="38" t="s">
        <v>104</v>
      </c>
      <c r="O7" s="38" t="s">
        <v>105</v>
      </c>
      <c r="P7" s="38">
        <v>44.84</v>
      </c>
      <c r="Q7" s="38">
        <v>100</v>
      </c>
      <c r="R7" s="38">
        <v>4400</v>
      </c>
      <c r="S7" s="38">
        <v>6726</v>
      </c>
      <c r="T7" s="38">
        <v>224.7</v>
      </c>
      <c r="U7" s="38">
        <v>29.93</v>
      </c>
      <c r="V7" s="38">
        <v>2987</v>
      </c>
      <c r="W7" s="38">
        <v>5.2</v>
      </c>
      <c r="X7" s="38">
        <v>574.41999999999996</v>
      </c>
      <c r="Y7" s="38">
        <v>62.12</v>
      </c>
      <c r="Z7" s="38">
        <v>75.44</v>
      </c>
      <c r="AA7" s="38">
        <v>77.040000000000006</v>
      </c>
      <c r="AB7" s="38">
        <v>79.64</v>
      </c>
      <c r="AC7" s="38">
        <v>69.650000000000006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464.97</v>
      </c>
      <c r="BG7" s="38">
        <v>430.75</v>
      </c>
      <c r="BH7" s="38">
        <v>320.23</v>
      </c>
      <c r="BI7" s="38">
        <v>315.88</v>
      </c>
      <c r="BJ7" s="38">
        <v>314.20999999999998</v>
      </c>
      <c r="BK7" s="38">
        <v>974.93</v>
      </c>
      <c r="BL7" s="38">
        <v>855.8</v>
      </c>
      <c r="BM7" s="38">
        <v>789.46</v>
      </c>
      <c r="BN7" s="38">
        <v>826.83</v>
      </c>
      <c r="BO7" s="38">
        <v>867.83</v>
      </c>
      <c r="BP7" s="38">
        <v>832.52</v>
      </c>
      <c r="BQ7" s="38">
        <v>69.72</v>
      </c>
      <c r="BR7" s="38">
        <v>41.04</v>
      </c>
      <c r="BS7" s="38">
        <v>36.08</v>
      </c>
      <c r="BT7" s="38">
        <v>45.57</v>
      </c>
      <c r="BU7" s="38">
        <v>45.8</v>
      </c>
      <c r="BV7" s="38">
        <v>55.32</v>
      </c>
      <c r="BW7" s="38">
        <v>59.8</v>
      </c>
      <c r="BX7" s="38">
        <v>57.77</v>
      </c>
      <c r="BY7" s="38">
        <v>57.31</v>
      </c>
      <c r="BZ7" s="38">
        <v>57.08</v>
      </c>
      <c r="CA7" s="38">
        <v>60.94</v>
      </c>
      <c r="CB7" s="38">
        <v>267.89</v>
      </c>
      <c r="CC7" s="38">
        <v>408.03</v>
      </c>
      <c r="CD7" s="38">
        <v>540.61</v>
      </c>
      <c r="CE7" s="38">
        <v>415.82</v>
      </c>
      <c r="CF7" s="38">
        <v>416.69</v>
      </c>
      <c r="CG7" s="38">
        <v>283.17</v>
      </c>
      <c r="CH7" s="38">
        <v>263.76</v>
      </c>
      <c r="CI7" s="38">
        <v>274.35000000000002</v>
      </c>
      <c r="CJ7" s="38">
        <v>273.52</v>
      </c>
      <c r="CK7" s="38">
        <v>274.99</v>
      </c>
      <c r="CL7" s="38">
        <v>253.04</v>
      </c>
      <c r="CM7" s="38">
        <v>43.17</v>
      </c>
      <c r="CN7" s="38">
        <v>44.22</v>
      </c>
      <c r="CO7" s="38">
        <v>40.53</v>
      </c>
      <c r="CP7" s="38">
        <v>38.380000000000003</v>
      </c>
      <c r="CQ7" s="38">
        <v>40.25</v>
      </c>
      <c r="CR7" s="38">
        <v>60.65</v>
      </c>
      <c r="CS7" s="38">
        <v>51.75</v>
      </c>
      <c r="CT7" s="38">
        <v>50.68</v>
      </c>
      <c r="CU7" s="38">
        <v>50.14</v>
      </c>
      <c r="CV7" s="38">
        <v>54.83</v>
      </c>
      <c r="CW7" s="38">
        <v>54.84</v>
      </c>
      <c r="CX7" s="38">
        <v>76.88</v>
      </c>
      <c r="CY7" s="38">
        <v>78.94</v>
      </c>
      <c r="CZ7" s="38">
        <v>79.069999999999993</v>
      </c>
      <c r="DA7" s="38">
        <v>79.56</v>
      </c>
      <c r="DB7" s="38">
        <v>79.48</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