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dtofl01\智頭町役場\税務住民課\★☆水道課☆★\★公営企業に係る「経営比較分析表」の分析等について\R3年度\公営企業に係る経営比較分析表（Ｒ2決算）の分析等について\R4.1.27 公営企業に係る経営比較分析表（Ｒ2決算）の分析等について\【経営比較分析表】水道\【経営比較分析表】2020_313289_47_010\"/>
    </mc:Choice>
  </mc:AlternateContent>
  <workbookProtection workbookAlgorithmName="SHA-512" workbookHashValue="3cc5OSSgGC1BWL/k9ddRPfMr2mfKhYkwiWyNNWa1h95N00u8qhh0m87iOHYP1Lap5ZB0hbfyvogNH5PtsjcLcA==" workbookSaltValue="W+rK3F5uZTRCIUX0wRcCug=="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<sst xmlns="http://schemas.openxmlformats.org/spreadsheetml/2006/main" count="233" uniqueCount="118">
  <si>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</si>
  <si>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</si>
  <si>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</si>
  <si>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</si>
  <si>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</si>
  <si>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</si>
  <si>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</si>
  <si>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</si>
  <si>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</si>
  <si>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</si>
  <si>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</si>
  <si>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</si>
  <si>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</si>
  <si>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</si>
  <si>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</si>
  <si>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</si>
  <si>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</si>
  <si>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</si>
  <si>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</si>
  <si>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</si>
  <si>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</si>
  <si>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</si>
  <si>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</si>
  <si>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</si>
  <si>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</si>
  <si>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</si>
  <si>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</si>
  <si>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</si>
  <si>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</si>
  <si>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</si>
  <si>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</si>
  <si>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</si>
  <si>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</si>
  <si>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</si>
  <si>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</si>
  <si>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</si>
  <si>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</si>
  <si>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</si>
  <si>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</si>
  <si>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</si>
  <si>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</si>
  <si>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</si>
  <si>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</si>
  <si>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</si>
  <si>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</si>
  <si>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</si>
  <si>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</si>
  <si>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</si>
  <si>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</si>
  <si>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</si>
  <si>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</si>
  <si>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</si>
  <si>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</si>
  <si>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</si>
  <si>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</si>
  <si>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</si>
  <si>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</si>
  <si>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</si>
  <si>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</si>
  <si>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</si>
  <si>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</si>
  <si>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</si>
  <si>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</si>
  <si>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</si>
  <si>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</si>
  <si>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</si>
  <si>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</si>
  <si>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</si>
  <si>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</si>
  <si>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</si>
  <si>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</si>
  <si>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</si>
  <si>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</si>
  <si>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</si>
  <si>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</si>
  <si>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</si>
  <si>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</si>
  <si>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</si>
  <si>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</si>
  <si>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</si>
  <si>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</si>
  <si>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</si>
  <si>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</si>
  <si>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</si>
  <si>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</si>
  <si>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</si>
  <si>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</si>
  <si>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</si>
  <si>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</si>
  <si>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</si>
  <si>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</si>
  <si>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</si>
  <si>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</si>
  <si>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</si>
  <si>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</si>
  <si>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</si>
  <si>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</si>
  <si>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</si>
  <si>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</si>
  <si>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</si>
  <si>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</si>
  <si>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</si>
  <si>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</si>
  <si>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</si>
  <si>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</si>
  <si>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</si>
  <si>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</si>
  <si>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</si>
  <si>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</si>
  <si>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</si>
  <si>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</si>
  <si>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</si>
  <si>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</si>
  <si>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</si>
  <si>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</si>
  <si>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収益的収支比率は類似他団体と比較して、例年安定して高水準にあり、企業債の償還もH26年度で終了し、累積欠損金もない。
　また、公営企業会計化の委託料があったため料金回収率は昨年と比較し減少しているが、全国平均値と同等の数値となった。有収率については施設の老朽化もあり、改善すべき事項であると考えている。
　今後も、健全性・効率性を維持していきたい。</t>
    <rPh sb="64" eb="66">
      <t>コウエイ</t>
    </rPh>
    <rPh sb="66" eb="68">
      <t>キギョウ</t>
    </rPh>
    <rPh sb="68" eb="70">
      <t>カイケイ</t>
    </rPh>
    <rPh sb="70" eb="71">
      <t>カ</t>
    </rPh>
    <rPh sb="87" eb="89">
      <t>サクネン</t>
    </rPh>
    <rPh sb="90" eb="92">
      <t>ヒカク</t>
    </rPh>
    <rPh sb="93" eb="95">
      <t>ゲンショウ</t>
    </rPh>
    <rPh sb="101" eb="103">
      <t>ゼンコク</t>
    </rPh>
    <rPh sb="103" eb="106">
      <t>ヘイキンチ</t>
    </rPh>
    <phoneticPr fontId="4"/>
  </si>
  <si>
    <t>　施設の老朽化は避けられない課題であり、財政を考慮しながら更新を計画していきたい。</t>
    <phoneticPr fontId="4"/>
  </si>
  <si>
    <t>　全体的に類似団体平均より値としては良い傾向にある。今後も適切な施設の維持管理に努めていきたい。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</si>
</sst>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0E-480F-A125-B0D4E1016AC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0.39</c:v>
                </c:pt>
                <c:pt idx="4">
                  <c:v>0.61</c:v>
                </c:pt>
              </c:numCache>
            </c:numRef>
          </c:val>
          <c:smooth val="0"/>
          <c:extLst>
            <c:ext xmlns:c16="http://schemas.microsoft.com/office/drawing/2014/chart" uri="{C3380CC4-5D6E-409C-BE32-E72D297353CC}">
              <c16:uniqueId val="{00000001-420E-480F-A125-B0D4E1016AC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62.15</c:v>
                </c:pt>
                <c:pt idx="1">
                  <c:v>65.3</c:v>
                </c:pt>
                <c:pt idx="2">
                  <c:v>61.58</c:v>
                </c:pt>
                <c:pt idx="3">
                  <c:v>59.51</c:v>
                </c:pt>
                <c:pt idx="4">
                  <c:v>63.3</c:v>
                </c:pt>
              </c:numCache>
            </c:numRef>
          </c:val>
          <c:extLst>
            <c:ext xmlns:c16="http://schemas.microsoft.com/office/drawing/2014/chart" uri="{C3380CC4-5D6E-409C-BE32-E72D297353CC}">
              <c16:uniqueId val="{00000000-C55D-4545-8C9A-EEBB94D9FC3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48.01</c:v>
                </c:pt>
                <c:pt idx="4">
                  <c:v>49.08</c:v>
                </c:pt>
              </c:numCache>
            </c:numRef>
          </c:val>
          <c:smooth val="0"/>
          <c:extLst>
            <c:ext xmlns:c16="http://schemas.microsoft.com/office/drawing/2014/chart" uri="{C3380CC4-5D6E-409C-BE32-E72D297353CC}">
              <c16:uniqueId val="{00000001-C55D-4545-8C9A-EEBB94D9FC3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74.989999999999995</c:v>
                </c:pt>
                <c:pt idx="1">
                  <c:v>74.989999999999995</c:v>
                </c:pt>
                <c:pt idx="2">
                  <c:v>74.989999999999995</c:v>
                </c:pt>
                <c:pt idx="3">
                  <c:v>74.989999999999995</c:v>
                </c:pt>
                <c:pt idx="4">
                  <c:v>74.989999999999995</c:v>
                </c:pt>
              </c:numCache>
            </c:numRef>
          </c:val>
          <c:extLst>
            <c:ext xmlns:c16="http://schemas.microsoft.com/office/drawing/2014/chart" uri="{C3380CC4-5D6E-409C-BE32-E72D297353CC}">
              <c16:uniqueId val="{00000000-34CB-470D-9EA8-8FF4037FB24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72.75</c:v>
                </c:pt>
                <c:pt idx="4">
                  <c:v>71.27</c:v>
                </c:pt>
              </c:numCache>
            </c:numRef>
          </c:val>
          <c:smooth val="0"/>
          <c:extLst>
            <c:ext xmlns:c16="http://schemas.microsoft.com/office/drawing/2014/chart" uri="{C3380CC4-5D6E-409C-BE32-E72D297353CC}">
              <c16:uniqueId val="{00000001-34CB-470D-9EA8-8FF4037FB24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0DB-4F4D-B9E8-E528051B6B2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75.06</c:v>
                </c:pt>
                <c:pt idx="4">
                  <c:v>73.22</c:v>
                </c:pt>
              </c:numCache>
            </c:numRef>
          </c:val>
          <c:smooth val="0"/>
          <c:extLst>
            <c:ext xmlns:c16="http://schemas.microsoft.com/office/drawing/2014/chart" uri="{C3380CC4-5D6E-409C-BE32-E72D297353CC}">
              <c16:uniqueId val="{00000001-70DB-4F4D-B9E8-E528051B6B2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F9-4410-A326-8583024D309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F9-4410-A326-8583024D309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64-4708-B56E-97A72E62F87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64-4708-B56E-97A72E62F87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A5-40C9-A4E7-FF0C82A4C5C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A5-40C9-A4E7-FF0C82A4C5C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4-4F84-8B43-F0A83A7A89D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4-4F84-8B43-F0A83A7A89D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A3-4AE5-AEB8-025A4D498D5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1183.92</c:v>
                </c:pt>
                <c:pt idx="4">
                  <c:v>1128.72</c:v>
                </c:pt>
              </c:numCache>
            </c:numRef>
          </c:val>
          <c:smooth val="0"/>
          <c:extLst>
            <c:ext xmlns:c16="http://schemas.microsoft.com/office/drawing/2014/chart" uri="{C3380CC4-5D6E-409C-BE32-E72D297353CC}">
              <c16:uniqueId val="{00000001-26A3-4AE5-AEB8-025A4D498D5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63.33</c:v>
                </c:pt>
                <c:pt idx="1">
                  <c:v>50.76</c:v>
                </c:pt>
                <c:pt idx="2">
                  <c:v>62.46</c:v>
                </c:pt>
                <c:pt idx="3">
                  <c:v>63.11</c:v>
                </c:pt>
                <c:pt idx="4">
                  <c:v>50.08</c:v>
                </c:pt>
              </c:numCache>
            </c:numRef>
          </c:val>
          <c:extLst>
            <c:ext xmlns:c16="http://schemas.microsoft.com/office/drawing/2014/chart" uri="{C3380CC4-5D6E-409C-BE32-E72D297353CC}">
              <c16:uniqueId val="{00000000-6667-4DE9-85FD-4E7D4784DDD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42.5</c:v>
                </c:pt>
                <c:pt idx="4">
                  <c:v>41.84</c:v>
                </c:pt>
              </c:numCache>
            </c:numRef>
          </c:val>
          <c:smooth val="0"/>
          <c:extLst>
            <c:ext xmlns:c16="http://schemas.microsoft.com/office/drawing/2014/chart" uri="{C3380CC4-5D6E-409C-BE32-E72D297353CC}">
              <c16:uniqueId val="{00000001-6667-4DE9-85FD-4E7D4784DDD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47.29</c:v>
                </c:pt>
                <c:pt idx="1">
                  <c:v>54.25</c:v>
                </c:pt>
                <c:pt idx="2">
                  <c:v>50.82</c:v>
                </c:pt>
                <c:pt idx="3">
                  <c:v>48.09</c:v>
                </c:pt>
                <c:pt idx="4">
                  <c:v>58.88</c:v>
                </c:pt>
              </c:numCache>
            </c:numRef>
          </c:val>
          <c:extLst>
            <c:ext xmlns:c16="http://schemas.microsoft.com/office/drawing/2014/chart" uri="{C3380CC4-5D6E-409C-BE32-E72D297353CC}">
              <c16:uniqueId val="{00000000-732F-477F-A36D-44F937D1EAD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377.72</c:v>
                </c:pt>
                <c:pt idx="4">
                  <c:v>390.47</c:v>
                </c:pt>
              </c:numCache>
            </c:numRef>
          </c:val>
          <c:smooth val="0"/>
          <c:extLst>
            <c:ext xmlns:c16="http://schemas.microsoft.com/office/drawing/2014/chart" uri="{C3380CC4-5D6E-409C-BE32-E72D297353CC}">
              <c16:uniqueId val="{00000001-732F-477F-A36D-44F937D1EAD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智頭町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6726</v>
      </c>
      <c r="AM8" s="67"/>
      <c r="AN8" s="67"/>
      <c r="AO8" s="67"/>
      <c r="AP8" s="67"/>
      <c r="AQ8" s="67"/>
      <c r="AR8" s="67"/>
      <c r="AS8" s="67"/>
      <c r="AT8" s="66">
        <f>データ!$S$6</f>
        <v>224.7</v>
      </c>
      <c r="AU8" s="66"/>
      <c r="AV8" s="66"/>
      <c r="AW8" s="66"/>
      <c r="AX8" s="66"/>
      <c r="AY8" s="66"/>
      <c r="AZ8" s="66"/>
      <c r="BA8" s="66"/>
      <c r="BB8" s="66">
        <f>データ!$T$6</f>
        <v>29.93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29.12</v>
      </c>
      <c r="Q10" s="66"/>
      <c r="R10" s="66"/>
      <c r="S10" s="66"/>
      <c r="T10" s="66"/>
      <c r="U10" s="66"/>
      <c r="V10" s="66"/>
      <c r="W10" s="67">
        <f>データ!$Q$6</f>
        <v>1660</v>
      </c>
      <c r="X10" s="67"/>
      <c r="Y10" s="67"/>
      <c r="Z10" s="67"/>
      <c r="AA10" s="67"/>
      <c r="AB10" s="67"/>
      <c r="AC10" s="67"/>
      <c r="AD10" s="2"/>
      <c r="AE10" s="2"/>
      <c r="AF10" s="2"/>
      <c r="AG10" s="2"/>
      <c r="AH10" s="2"/>
      <c r="AI10" s="2"/>
      <c r="AJ10" s="2"/>
      <c r="AK10" s="2"/>
      <c r="AL10" s="67">
        <f>データ!$U$6</f>
        <v>1940</v>
      </c>
      <c r="AM10" s="67"/>
      <c r="AN10" s="67"/>
      <c r="AO10" s="67"/>
      <c r="AP10" s="67"/>
      <c r="AQ10" s="67"/>
      <c r="AR10" s="67"/>
      <c r="AS10" s="67"/>
      <c r="AT10" s="66">
        <f>データ!$V$6</f>
        <v>1.9</v>
      </c>
      <c r="AU10" s="66"/>
      <c r="AV10" s="66"/>
      <c r="AW10" s="66"/>
      <c r="AX10" s="66"/>
      <c r="AY10" s="66"/>
      <c r="AZ10" s="66"/>
      <c r="BA10" s="66"/>
      <c r="BB10" s="66">
        <f>データ!$W$6</f>
        <v>1021.05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STKPDP5cq5Xq6QUBYVrdR5tj8UTBJarnRu2DxtWUDE/w3ftFzS7YWbsD2XPd9fW3wSAjKuo6oaIPJpXnSyJCnA==" saltValue="qfW8YRUrpEVLlC45xrBBs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313289</v>
      </c>
      <c r="D6" s="34">
        <f t="shared" si="3"/>
        <v>47</v>
      </c>
      <c r="E6" s="34">
        <f t="shared" si="3"/>
        <v>1</v>
      </c>
      <c r="F6" s="34">
        <f t="shared" si="3"/>
        <v>0</v>
      </c>
      <c r="G6" s="34">
        <f t="shared" si="3"/>
        <v>0</v>
      </c>
      <c r="H6" s="34" t="str">
        <f t="shared" si="3"/>
        <v>鳥取県　智頭町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29.12</v>
      </c>
      <c r="Q6" s="35">
        <f t="shared" si="3"/>
        <v>1660</v>
      </c>
      <c r="R6" s="35">
        <f t="shared" si="3"/>
        <v>6726</v>
      </c>
      <c r="S6" s="35">
        <f t="shared" si="3"/>
        <v>224.7</v>
      </c>
      <c r="T6" s="35">
        <f t="shared" si="3"/>
        <v>29.93</v>
      </c>
      <c r="U6" s="35">
        <f t="shared" si="3"/>
        <v>1940</v>
      </c>
      <c r="V6" s="35">
        <f t="shared" si="3"/>
        <v>1.9</v>
      </c>
      <c r="W6" s="35">
        <f t="shared" si="3"/>
        <v>1021.05</v>
      </c>
      <c r="X6" s="36">
        <f>IF(X7="",NA(),X7)</f>
        <v>100</v>
      </c>
      <c r="Y6" s="36">
        <f t="shared" ref="Y6:AG6" si="4">IF(Y7="",NA(),Y7)</f>
        <v>100</v>
      </c>
      <c r="Z6" s="36">
        <f t="shared" si="4"/>
        <v>100</v>
      </c>
      <c r="AA6" s="36">
        <f t="shared" si="4"/>
        <v>100</v>
      </c>
      <c r="AB6" s="36">
        <f t="shared" si="4"/>
        <v>100</v>
      </c>
      <c r="AC6" s="36">
        <f t="shared" si="4"/>
        <v>77.56</v>
      </c>
      <c r="AD6" s="36">
        <f t="shared" si="4"/>
        <v>78.510000000000005</v>
      </c>
      <c r="AE6" s="36">
        <f t="shared" si="4"/>
        <v>77.91</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1144.79</v>
      </c>
      <c r="BK6" s="36">
        <f t="shared" si="7"/>
        <v>1061.58</v>
      </c>
      <c r="BL6" s="36">
        <f t="shared" si="7"/>
        <v>1007.7</v>
      </c>
      <c r="BM6" s="36">
        <f t="shared" si="7"/>
        <v>1183.92</v>
      </c>
      <c r="BN6" s="36">
        <f t="shared" si="7"/>
        <v>1128.72</v>
      </c>
      <c r="BO6" s="35" t="str">
        <f>IF(BO7="","",IF(BO7="-","【-】","【"&amp;SUBSTITUTE(TEXT(BO7,"#,##0.00"),"-","△")&amp;"】"))</f>
        <v>【949.15】</v>
      </c>
      <c r="BP6" s="36">
        <f>IF(BP7="",NA(),BP7)</f>
        <v>63.33</v>
      </c>
      <c r="BQ6" s="36">
        <f t="shared" ref="BQ6:BY6" si="8">IF(BQ7="",NA(),BQ7)</f>
        <v>50.76</v>
      </c>
      <c r="BR6" s="36">
        <f t="shared" si="8"/>
        <v>62.46</v>
      </c>
      <c r="BS6" s="36">
        <f t="shared" si="8"/>
        <v>63.11</v>
      </c>
      <c r="BT6" s="36">
        <f t="shared" si="8"/>
        <v>50.08</v>
      </c>
      <c r="BU6" s="36">
        <f t="shared" si="8"/>
        <v>56.04</v>
      </c>
      <c r="BV6" s="36">
        <f t="shared" si="8"/>
        <v>58.52</v>
      </c>
      <c r="BW6" s="36">
        <f t="shared" si="8"/>
        <v>59.22</v>
      </c>
      <c r="BX6" s="36">
        <f t="shared" si="8"/>
        <v>42.5</v>
      </c>
      <c r="BY6" s="36">
        <f t="shared" si="8"/>
        <v>41.84</v>
      </c>
      <c r="BZ6" s="35" t="str">
        <f>IF(BZ7="","",IF(BZ7="-","【-】","【"&amp;SUBSTITUTE(TEXT(BZ7,"#,##0.00"),"-","△")&amp;"】"))</f>
        <v>【55.87】</v>
      </c>
      <c r="CA6" s="36">
        <f>IF(CA7="",NA(),CA7)</f>
        <v>47.29</v>
      </c>
      <c r="CB6" s="36">
        <f t="shared" ref="CB6:CJ6" si="9">IF(CB7="",NA(),CB7)</f>
        <v>54.25</v>
      </c>
      <c r="CC6" s="36">
        <f t="shared" si="9"/>
        <v>50.82</v>
      </c>
      <c r="CD6" s="36">
        <f t="shared" si="9"/>
        <v>48.09</v>
      </c>
      <c r="CE6" s="36">
        <f t="shared" si="9"/>
        <v>58.88</v>
      </c>
      <c r="CF6" s="36">
        <f t="shared" si="9"/>
        <v>304.35000000000002</v>
      </c>
      <c r="CG6" s="36">
        <f t="shared" si="9"/>
        <v>296.3</v>
      </c>
      <c r="CH6" s="36">
        <f t="shared" si="9"/>
        <v>292.89999999999998</v>
      </c>
      <c r="CI6" s="36">
        <f t="shared" si="9"/>
        <v>377.72</v>
      </c>
      <c r="CJ6" s="36">
        <f t="shared" si="9"/>
        <v>390.47</v>
      </c>
      <c r="CK6" s="35" t="str">
        <f>IF(CK7="","",IF(CK7="-","【-】","【"&amp;SUBSTITUTE(TEXT(CK7,"#,##0.00"),"-","△")&amp;"】"))</f>
        <v>【288.19】</v>
      </c>
      <c r="CL6" s="36">
        <f>IF(CL7="",NA(),CL7)</f>
        <v>62.15</v>
      </c>
      <c r="CM6" s="36">
        <f t="shared" ref="CM6:CU6" si="10">IF(CM7="",NA(),CM7)</f>
        <v>65.3</v>
      </c>
      <c r="CN6" s="36">
        <f t="shared" si="10"/>
        <v>61.58</v>
      </c>
      <c r="CO6" s="36">
        <f t="shared" si="10"/>
        <v>59.51</v>
      </c>
      <c r="CP6" s="36">
        <f t="shared" si="10"/>
        <v>63.3</v>
      </c>
      <c r="CQ6" s="36">
        <f t="shared" si="10"/>
        <v>55.9</v>
      </c>
      <c r="CR6" s="36">
        <f t="shared" si="10"/>
        <v>57.3</v>
      </c>
      <c r="CS6" s="36">
        <f t="shared" si="10"/>
        <v>56.76</v>
      </c>
      <c r="CT6" s="36">
        <f t="shared" si="10"/>
        <v>48.01</v>
      </c>
      <c r="CU6" s="36">
        <f t="shared" si="10"/>
        <v>49.08</v>
      </c>
      <c r="CV6" s="35" t="str">
        <f>IF(CV7="","",IF(CV7="-","【-】","【"&amp;SUBSTITUTE(TEXT(CV7,"#,##0.00"),"-","△")&amp;"】"))</f>
        <v>【56.31】</v>
      </c>
      <c r="CW6" s="36">
        <f>IF(CW7="",NA(),CW7)</f>
        <v>74.989999999999995</v>
      </c>
      <c r="CX6" s="36">
        <f t="shared" ref="CX6:DF6" si="11">IF(CX7="",NA(),CX7)</f>
        <v>74.989999999999995</v>
      </c>
      <c r="CY6" s="36">
        <f t="shared" si="11"/>
        <v>74.989999999999995</v>
      </c>
      <c r="CZ6" s="36">
        <f t="shared" si="11"/>
        <v>74.989999999999995</v>
      </c>
      <c r="DA6" s="36">
        <f t="shared" si="11"/>
        <v>74.989999999999995</v>
      </c>
      <c r="DB6" s="36">
        <f t="shared" si="11"/>
        <v>73.28</v>
      </c>
      <c r="DC6" s="36">
        <f t="shared" si="11"/>
        <v>72.42</v>
      </c>
      <c r="DD6" s="36">
        <f t="shared" si="11"/>
        <v>73.069999999999993</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0.39</v>
      </c>
      <c r="EM6" s="36">
        <f t="shared" si="14"/>
        <v>0.61</v>
      </c>
      <c r="EN6" s="35" t="str">
        <f>IF(EN7="","",IF(EN7="-","【-】","【"&amp;SUBSTITUTE(TEXT(EN7,"#,##0.00"),"-","△")&amp;"】"))</f>
        <v>【0.80】</v>
      </c>
    </row>
    <row r="7" spans="1:144" s="37" customFormat="1" x14ac:dyDescent="0.15">
      <c r="A7" s="29"/>
      <c r="B7" s="38">
        <v>2020</v>
      </c>
      <c r="C7" s="38">
        <v>313289</v>
      </c>
      <c r="D7" s="38">
        <v>47</v>
      </c>
      <c r="E7" s="38">
        <v>1</v>
      </c>
      <c r="F7" s="38">
        <v>0</v>
      </c>
      <c r="G7" s="38">
        <v>0</v>
      </c>
      <c r="H7" s="38" t="s">
        <v>97</v>
      </c>
      <c r="I7" s="38" t="s">
        <v>98</v>
      </c>
      <c r="J7" s="38" t="s">
        <v>99</v>
      </c>
      <c r="K7" s="38" t="s">
        <v>100</v>
      </c>
      <c r="L7" s="38" t="s">
        <v>101</v>
      </c>
      <c r="M7" s="38" t="s">
        <v>102</v>
      </c>
      <c r="N7" s="39" t="s">
        <v>103</v>
      </c>
      <c r="O7" s="39" t="s">
        <v>104</v>
      </c>
      <c r="P7" s="39">
        <v>29.12</v>
      </c>
      <c r="Q7" s="39">
        <v>1660</v>
      </c>
      <c r="R7" s="39">
        <v>6726</v>
      </c>
      <c r="S7" s="39">
        <v>224.7</v>
      </c>
      <c r="T7" s="39">
        <v>29.93</v>
      </c>
      <c r="U7" s="39">
        <v>1940</v>
      </c>
      <c r="V7" s="39">
        <v>1.9</v>
      </c>
      <c r="W7" s="39">
        <v>1021.05</v>
      </c>
      <c r="X7" s="39">
        <v>100</v>
      </c>
      <c r="Y7" s="39">
        <v>100</v>
      </c>
      <c r="Z7" s="39">
        <v>100</v>
      </c>
      <c r="AA7" s="39">
        <v>100</v>
      </c>
      <c r="AB7" s="39">
        <v>100</v>
      </c>
      <c r="AC7" s="39">
        <v>77.56</v>
      </c>
      <c r="AD7" s="39">
        <v>78.510000000000005</v>
      </c>
      <c r="AE7" s="39">
        <v>77.91</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1144.79</v>
      </c>
      <c r="BK7" s="39">
        <v>1061.58</v>
      </c>
      <c r="BL7" s="39">
        <v>1007.7</v>
      </c>
      <c r="BM7" s="39">
        <v>1183.92</v>
      </c>
      <c r="BN7" s="39">
        <v>1128.72</v>
      </c>
      <c r="BO7" s="39">
        <v>949.15</v>
      </c>
      <c r="BP7" s="39">
        <v>63.33</v>
      </c>
      <c r="BQ7" s="39">
        <v>50.76</v>
      </c>
      <c r="BR7" s="39">
        <v>62.46</v>
      </c>
      <c r="BS7" s="39">
        <v>63.11</v>
      </c>
      <c r="BT7" s="39">
        <v>50.08</v>
      </c>
      <c r="BU7" s="39">
        <v>56.04</v>
      </c>
      <c r="BV7" s="39">
        <v>58.52</v>
      </c>
      <c r="BW7" s="39">
        <v>59.22</v>
      </c>
      <c r="BX7" s="39">
        <v>42.5</v>
      </c>
      <c r="BY7" s="39">
        <v>41.84</v>
      </c>
      <c r="BZ7" s="39">
        <v>55.87</v>
      </c>
      <c r="CA7" s="39">
        <v>47.29</v>
      </c>
      <c r="CB7" s="39">
        <v>54.25</v>
      </c>
      <c r="CC7" s="39">
        <v>50.82</v>
      </c>
      <c r="CD7" s="39">
        <v>48.09</v>
      </c>
      <c r="CE7" s="39">
        <v>58.88</v>
      </c>
      <c r="CF7" s="39">
        <v>304.35000000000002</v>
      </c>
      <c r="CG7" s="39">
        <v>296.3</v>
      </c>
      <c r="CH7" s="39">
        <v>292.89999999999998</v>
      </c>
      <c r="CI7" s="39">
        <v>377.72</v>
      </c>
      <c r="CJ7" s="39">
        <v>390.47</v>
      </c>
      <c r="CK7" s="39">
        <v>288.19</v>
      </c>
      <c r="CL7" s="39">
        <v>62.15</v>
      </c>
      <c r="CM7" s="39">
        <v>65.3</v>
      </c>
      <c r="CN7" s="39">
        <v>61.58</v>
      </c>
      <c r="CO7" s="39">
        <v>59.51</v>
      </c>
      <c r="CP7" s="39">
        <v>63.3</v>
      </c>
      <c r="CQ7" s="39">
        <v>55.9</v>
      </c>
      <c r="CR7" s="39">
        <v>57.3</v>
      </c>
      <c r="CS7" s="39">
        <v>56.76</v>
      </c>
      <c r="CT7" s="39">
        <v>48.01</v>
      </c>
      <c r="CU7" s="39">
        <v>49.08</v>
      </c>
      <c r="CV7" s="39">
        <v>56.31</v>
      </c>
      <c r="CW7" s="39">
        <v>74.989999999999995</v>
      </c>
      <c r="CX7" s="39">
        <v>74.989999999999995</v>
      </c>
      <c r="CY7" s="39">
        <v>74.989999999999995</v>
      </c>
      <c r="CZ7" s="39">
        <v>74.989999999999995</v>
      </c>
      <c r="DA7" s="39">
        <v>74.989999999999995</v>
      </c>
      <c r="DB7" s="39">
        <v>73.28</v>
      </c>
      <c r="DC7" s="39">
        <v>72.42</v>
      </c>
      <c r="DD7" s="39">
        <v>73.069999999999993</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