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未処理フォルダ☆\220121〆　公営企業に係る経営比較分析表（令和2年度決算）分析等\【作業様式】経営比較分析表　※上書き保存してください。\"/>
    </mc:Choice>
  </mc:AlternateContent>
  <workbookProtection workbookAlgorithmName="SHA-512" workbookHashValue="H/4755LBg1LI5TKXn4XFJYrased6om82lbFCZLP4GyjqdRK4Ae/HTG8OgjCX8VUvGS61Hw6xTuGiHqTVqYufKg==" workbookSaltValue="XodMDB36RtPOn63xU81D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<sst xmlns="http://schemas.openxmlformats.org/spreadsheetml/2006/main" count="236" uniqueCount="121">
  <si>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</si>
  <si>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</si>
  <si>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</si>
  <si>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</si>
  <si>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</si>
  <si>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</si>
  <si>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</si>
  <si>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</si>
  <si>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</si>
  <si>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</si>
  <si>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</si>
  <si>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</si>
  <si>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</si>
  <si>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</si>
  <si>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</si>
  <si>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</si>
  <si>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</si>
  <si>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</si>
  <si>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</si>
  <si>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</si>
  <si>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</si>
  <si>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</si>
  <si>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</si>
  <si>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</si>
  <si>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</si>
  <si>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</si>
  <si>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</si>
  <si>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</si>
  <si>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</si>
  <si>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</si>
  <si>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</si>
  <si>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</si>
  <si>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</si>
  <si>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</si>
  <si>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</si>
  <si>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</si>
  <si>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</si>
  <si>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</si>
  <si>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</si>
  <si>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</si>
  <si>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</si>
  <si>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</si>
  <si>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</si>
  <si>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</si>
  <si>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</si>
  <si>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</si>
  <si>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</si>
  <si>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</si>
  <si>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</si>
  <si>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</si>
  <si>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</si>
  <si>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</si>
  <si>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</si>
  <si>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</si>
  <si>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</si>
  <si>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</si>
  <si>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</si>
  <si>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</si>
  <si>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</si>
  <si>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</si>
  <si>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</si>
  <si>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</si>
  <si>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</si>
  <si>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</si>
  <si>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</si>
  <si>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</si>
  <si>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</si>
  <si>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</si>
  <si>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</si>
  <si>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</si>
  <si>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</si>
  <si>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</si>
  <si>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</si>
  <si>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</si>
  <si>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</si>
  <si>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</si>
  <si>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</si>
  <si>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</si>
  <si>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</si>
  <si>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</si>
  <si>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</si>
  <si>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</si>
  <si>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</si>
  <si>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</si>
  <si>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</si>
  <si>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</si>
  <si>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</si>
  <si>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</si>
  <si>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</si>
  <si>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</si>
  <si>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</si>
  <si>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</si>
  <si>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</si>
  <si>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</si>
  <si>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</si>
  <si>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</si>
  <si>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</si>
  <si>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</si>
  <si>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</si>
  <si>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</si>
  <si>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</si>
  <si>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</si>
  <si>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</si>
  <si>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</si>
  <si>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</si>
  <si>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</si>
  <si>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</si>
  <si>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</si>
  <si>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</si>
  <si>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</si>
  <si>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</si>
  <si>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</si>
  <si>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</si>
  <si>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</si>
  <si>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</si>
  <si>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</si>
  <si>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</si>
  <si>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</si>
  <si>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本町の下水道使用料は高い水準にありますが、使用料のみで汚水処理経費を賄えない状況にあり一般会計の負担が大きくなっているため、資本費平準化債の借入により公債費負担の平準化を図っています。
　今後は、汚水処理施設の見直しを含めた検討を行うことが課題となっています。</t>
  </si>
  <si>
    <t>　網代地区が平成元年に、東地区が平成12年に、田後地区が平成16年にそれぞれ供用開始しました。
　現在のところいずれの処理区も老朽化による管渠の異常はみられませんが、マンホールポンプの更新時期が到来しています。
　東地区の処理場については、機械設備の更新時期を迎えます。
　今後、中期的には計画的なマンホールポンプの更新と管渠の適切な点検を行い、長期的には施設の更新時期を見極めて計画していくことが必要となります。</t>
    <phoneticPr fontId="4"/>
  </si>
  <si>
    <t>　①収益的収支比率：平成29年度から資本費平準化債の借入れを行っており、大きな増減はありませんでした。
　④企業債残高対事業規模比率：平成30年度の正しい数字は「443.22％」となります。使用料は前年度とほぼ同じですが、資本費平準化債を借入していることにより減少速度は鈍化しています。
　⑤経費回収率：使用料は前年とほぼ同じでしたが、汚水処理費が微減したため、1.03pt増加する結果となりました。
　⑥汚水処理原価：大きな増減がなく前年度とほぼ同様の結果となりました。
　⑦施設利用率：例年水量はほぼ横ばいで、今後人口増加等も見込めないため増加は難しい状況となっています。
　後述の水洗化率も含め、規模に合わせた汚水処理を検討する必要があります。
　⑧水洗化率：人口減少しているが、毎年ほぼ横ばい状態となっています。</t>
    <rPh sb="67" eb="69">
      <t>ヘイセイ</t>
    </rPh>
    <rPh sb="71" eb="73">
      <t>ネンド</t>
    </rPh>
    <rPh sb="95" eb="98">
      <t>シヨウリョウ</t>
    </rPh>
    <rPh sb="99" eb="102">
      <t>ゼンネンド</t>
    </rPh>
    <rPh sb="105" eb="106">
      <t>オナ</t>
    </rPh>
    <rPh sb="111" eb="113">
      <t>シホン</t>
    </rPh>
    <rPh sb="113" eb="114">
      <t>ヒ</t>
    </rPh>
    <rPh sb="114" eb="117">
      <t>ヘイジュンカ</t>
    </rPh>
    <rPh sb="117" eb="118">
      <t>サイ</t>
    </rPh>
    <rPh sb="119" eb="121">
      <t>カリイレ</t>
    </rPh>
    <rPh sb="130" eb="132">
      <t>ゲンショウ</t>
    </rPh>
    <rPh sb="132" eb="134">
      <t>ソクド</t>
    </rPh>
    <rPh sb="135" eb="137">
      <t>ドンカ</t>
    </rPh>
    <rPh sb="152" eb="155">
      <t>シヨウリョウ</t>
    </rPh>
    <rPh sb="156" eb="158">
      <t>ゼンネン</t>
    </rPh>
    <rPh sb="161" eb="162">
      <t>オナ</t>
    </rPh>
    <rPh sb="168" eb="170">
      <t>オスイ</t>
    </rPh>
    <rPh sb="170" eb="172">
      <t>ショリ</t>
    </rPh>
    <rPh sb="172" eb="173">
      <t>ヒ</t>
    </rPh>
    <rPh sb="174" eb="176">
      <t>ビゲン</t>
    </rPh>
    <rPh sb="187" eb="189">
      <t>ゾウカ</t>
    </rPh>
    <rPh sb="191" eb="193">
      <t>ケッカ</t>
    </rPh>
    <rPh sb="210" eb="211">
      <t>オオ</t>
    </rPh>
    <rPh sb="213" eb="215">
      <t>ゾウゲン</t>
    </rPh>
    <rPh sb="247" eb="249">
      <t>スイリョウ</t>
    </rPh>
    <rPh sb="278" eb="28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</si>
</sst>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5-40A4-AA62-F9A4534533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formatCode="#,##0.00;&quot;△&quot;#,##0.00">
                  <c:v>0</c:v>
                </c:pt>
                <c:pt idx="4">
                  <c:v>0.01</c:v>
                </c:pt>
              </c:numCache>
            </c:numRef>
          </c:val>
          <c:smooth val="0"/>
          <c:extLst>
            <c:ext xmlns:c16="http://schemas.microsoft.com/office/drawing/2014/chart" uri="{C3380CC4-5D6E-409C-BE32-E72D297353CC}">
              <c16:uniqueId val="{00000001-4F65-40A4-AA62-F9A4534533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27.38</c:v>
                </c:pt>
                <c:pt idx="1">
                  <c:v>28.33</c:v>
                </c:pt>
                <c:pt idx="2">
                  <c:v>27</c:v>
                </c:pt>
                <c:pt idx="3">
                  <c:v>27</c:v>
                </c:pt>
                <c:pt idx="4">
                  <c:v>25.48</c:v>
                </c:pt>
              </c:numCache>
            </c:numRef>
          </c:val>
          <c:extLst>
            <c:ext xmlns:c16="http://schemas.microsoft.com/office/drawing/2014/chart" uri="{C3380CC4-5D6E-409C-BE32-E72D297353CC}">
              <c16:uniqueId val="{00000000-0AA1-4795-903C-9078316E36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39.130000000000003</c:v>
                </c:pt>
                <c:pt idx="4">
                  <c:v>40.29</c:v>
                </c:pt>
              </c:numCache>
            </c:numRef>
          </c:val>
          <c:smooth val="0"/>
          <c:extLst>
            <c:ext xmlns:c16="http://schemas.microsoft.com/office/drawing/2014/chart" uri="{C3380CC4-5D6E-409C-BE32-E72D297353CC}">
              <c16:uniqueId val="{00000001-0AA1-4795-903C-9078316E36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94.61</c:v>
                </c:pt>
                <c:pt idx="1">
                  <c:v>94.98</c:v>
                </c:pt>
                <c:pt idx="2">
                  <c:v>95.05</c:v>
                </c:pt>
                <c:pt idx="3">
                  <c:v>95.36</c:v>
                </c:pt>
                <c:pt idx="4">
                  <c:v>95.48</c:v>
                </c:pt>
              </c:numCache>
            </c:numRef>
          </c:val>
          <c:extLst>
            <c:ext xmlns:c16="http://schemas.microsoft.com/office/drawing/2014/chart" uri="{C3380CC4-5D6E-409C-BE32-E72D297353CC}">
              <c16:uniqueId val="{00000000-F7EA-4DEF-9A8F-D32DA91B38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86.33</c:v>
                </c:pt>
                <c:pt idx="4">
                  <c:v>87.49</c:v>
                </c:pt>
              </c:numCache>
            </c:numRef>
          </c:val>
          <c:smooth val="0"/>
          <c:extLst>
            <c:ext xmlns:c16="http://schemas.microsoft.com/office/drawing/2014/chart" uri="{C3380CC4-5D6E-409C-BE32-E72D297353CC}">
              <c16:uniqueId val="{00000001-F7EA-4DEF-9A8F-D32DA91B38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99.41</c:v>
                </c:pt>
                <c:pt idx="1">
                  <c:v>81.34</c:v>
                </c:pt>
                <c:pt idx="2">
                  <c:v>82.84</c:v>
                </c:pt>
                <c:pt idx="3">
                  <c:v>80.23</c:v>
                </c:pt>
                <c:pt idx="4">
                  <c:v>83.41</c:v>
                </c:pt>
              </c:numCache>
            </c:numRef>
          </c:val>
          <c:extLst>
            <c:ext xmlns:c16="http://schemas.microsoft.com/office/drawing/2014/chart" uri="{C3380CC4-5D6E-409C-BE32-E72D297353CC}">
              <c16:uniqueId val="{00000000-3D9F-4C93-8366-4B23B511D4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F-4C93-8366-4B23B511D4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C-467E-A5E9-F2C3ABE320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C-467E-A5E9-F2C3ABE320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F1-431A-9F4A-CC4520D3C4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F1-431A-9F4A-CC4520D3C4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3-4573-9DEF-4ED0F78371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3-4573-9DEF-4ED0F78371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6-45BC-8F22-E8229616F3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6-45BC-8F22-E8229616F3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410.98</c:v>
                </c:pt>
                <c:pt idx="1">
                  <c:v>464.98</c:v>
                </c:pt>
                <c:pt idx="2">
                  <c:v>1210.6400000000001</c:v>
                </c:pt>
                <c:pt idx="3">
                  <c:v>450.92</c:v>
                </c:pt>
                <c:pt idx="4">
                  <c:v>430.6</c:v>
                </c:pt>
              </c:numCache>
            </c:numRef>
          </c:val>
          <c:extLst>
            <c:ext xmlns:c16="http://schemas.microsoft.com/office/drawing/2014/chart" uri="{C3380CC4-5D6E-409C-BE32-E72D297353CC}">
              <c16:uniqueId val="{00000000-5BFD-47DD-B416-FD11031007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641.42999999999995</c:v>
                </c:pt>
                <c:pt idx="4">
                  <c:v>807.81</c:v>
                </c:pt>
              </c:numCache>
            </c:numRef>
          </c:val>
          <c:smooth val="0"/>
          <c:extLst>
            <c:ext xmlns:c16="http://schemas.microsoft.com/office/drawing/2014/chart" uri="{C3380CC4-5D6E-409C-BE32-E72D297353CC}">
              <c16:uniqueId val="{00000001-5BFD-47DD-B416-FD11031007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97.75</c:v>
                </c:pt>
                <c:pt idx="1">
                  <c:v>71.58</c:v>
                </c:pt>
                <c:pt idx="2">
                  <c:v>74.39</c:v>
                </c:pt>
                <c:pt idx="3">
                  <c:v>71.260000000000005</c:v>
                </c:pt>
                <c:pt idx="4">
                  <c:v>72.290000000000006</c:v>
                </c:pt>
              </c:numCache>
            </c:numRef>
          </c:val>
          <c:extLst>
            <c:ext xmlns:c16="http://schemas.microsoft.com/office/drawing/2014/chart" uri="{C3380CC4-5D6E-409C-BE32-E72D297353CC}">
              <c16:uniqueId val="{00000000-B83F-4F68-B470-FEF172BA5A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56.93</c:v>
                </c:pt>
                <c:pt idx="4">
                  <c:v>49.44</c:v>
                </c:pt>
              </c:numCache>
            </c:numRef>
          </c:val>
          <c:smooth val="0"/>
          <c:extLst>
            <c:ext xmlns:c16="http://schemas.microsoft.com/office/drawing/2014/chart" uri="{C3380CC4-5D6E-409C-BE32-E72D297353CC}">
              <c16:uniqueId val="{00000001-B83F-4F68-B470-FEF172BA5A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246.57</c:v>
                </c:pt>
                <c:pt idx="1">
                  <c:v>289.06</c:v>
                </c:pt>
                <c:pt idx="2">
                  <c:v>321.74</c:v>
                </c:pt>
                <c:pt idx="3">
                  <c:v>347.72</c:v>
                </c:pt>
                <c:pt idx="4">
                  <c:v>346.92</c:v>
                </c:pt>
              </c:numCache>
            </c:numRef>
          </c:val>
          <c:extLst>
            <c:ext xmlns:c16="http://schemas.microsoft.com/office/drawing/2014/chart" uri="{C3380CC4-5D6E-409C-BE32-E72D297353CC}">
              <c16:uniqueId val="{00000000-6461-4673-81DE-3E6A4E42B4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300.17</c:v>
                </c:pt>
                <c:pt idx="4">
                  <c:v>343.49</c:v>
                </c:pt>
              </c:numCache>
            </c:numRef>
          </c:val>
          <c:smooth val="0"/>
          <c:extLst>
            <c:ext xmlns:c16="http://schemas.microsoft.com/office/drawing/2014/chart" uri="{C3380CC4-5D6E-409C-BE32-E72D297353CC}">
              <c16:uniqueId val="{00000001-6461-4673-81DE-3E6A4E42B4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11278</v>
      </c>
      <c r="AM8" s="69"/>
      <c r="AN8" s="69"/>
      <c r="AO8" s="69"/>
      <c r="AP8" s="69"/>
      <c r="AQ8" s="69"/>
      <c r="AR8" s="69"/>
      <c r="AS8" s="69"/>
      <c r="AT8" s="68">
        <f>データ!T6</f>
        <v>122.32</v>
      </c>
      <c r="AU8" s="68"/>
      <c r="AV8" s="68"/>
      <c r="AW8" s="68"/>
      <c r="AX8" s="68"/>
      <c r="AY8" s="68"/>
      <c r="AZ8" s="68"/>
      <c r="BA8" s="68"/>
      <c r="BB8" s="68">
        <f>データ!U6</f>
        <v>92.2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13.41</v>
      </c>
      <c r="Q10" s="68"/>
      <c r="R10" s="68"/>
      <c r="S10" s="68"/>
      <c r="T10" s="68"/>
      <c r="U10" s="68"/>
      <c r="V10" s="68"/>
      <c r="W10" s="68">
        <f>データ!Q6</f>
        <v>270.51</v>
      </c>
      <c r="X10" s="68"/>
      <c r="Y10" s="68"/>
      <c r="Z10" s="68"/>
      <c r="AA10" s="68"/>
      <c r="AB10" s="68"/>
      <c r="AC10" s="68"/>
      <c r="AD10" s="69">
        <f>データ!R6</f>
        <v>4708</v>
      </c>
      <c r="AE10" s="69"/>
      <c r="AF10" s="69"/>
      <c r="AG10" s="69"/>
      <c r="AH10" s="69"/>
      <c r="AI10" s="69"/>
      <c r="AJ10" s="69"/>
      <c r="AK10" s="2"/>
      <c r="AL10" s="69">
        <f>データ!V6</f>
        <v>1505</v>
      </c>
      <c r="AM10" s="69"/>
      <c r="AN10" s="69"/>
      <c r="AO10" s="69"/>
      <c r="AP10" s="69"/>
      <c r="AQ10" s="69"/>
      <c r="AR10" s="69"/>
      <c r="AS10" s="69"/>
      <c r="AT10" s="68">
        <f>データ!W6</f>
        <v>0.51</v>
      </c>
      <c r="AU10" s="68"/>
      <c r="AV10" s="68"/>
      <c r="AW10" s="68"/>
      <c r="AX10" s="68"/>
      <c r="AY10" s="68"/>
      <c r="AZ10" s="68"/>
      <c r="BA10" s="68"/>
      <c r="BB10" s="68">
        <f>データ!X6</f>
        <v>2950.98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45</v>
      </c>
      <c r="N86" s="26" t="s">
        <v>45</v>
      </c>
      <c r="O86" s="26" t="str">
        <f>データ!EO6</f>
        <v>【1.09】</v>
      </c>
    </row>
  </sheetData>
  <sheetProtection algorithmName="SHA-512" hashValue="wbtVgd3Nc7CiaKC9+ZXyw7foiKLBMEKNxKJLB2mPCrbSApQe6TE7iWNpsSuOG4BtJJThYCQdVULUTZcHiClkKg==" saltValue="6jRguCVoW69CXyDcMEnG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313025</v>
      </c>
      <c r="D6" s="33">
        <f t="shared" si="3"/>
        <v>47</v>
      </c>
      <c r="E6" s="33">
        <f t="shared" si="3"/>
        <v>17</v>
      </c>
      <c r="F6" s="33">
        <f t="shared" si="3"/>
        <v>6</v>
      </c>
      <c r="G6" s="33">
        <f t="shared" si="3"/>
        <v>0</v>
      </c>
      <c r="H6" s="33" t="str">
        <f t="shared" si="3"/>
        <v>鳥取県　岩美町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13.41</v>
      </c>
      <c r="Q6" s="34">
        <f t="shared" si="3"/>
        <v>270.51</v>
      </c>
      <c r="R6" s="34">
        <f t="shared" si="3"/>
        <v>4708</v>
      </c>
      <c r="S6" s="34">
        <f t="shared" si="3"/>
        <v>11278</v>
      </c>
      <c r="T6" s="34">
        <f t="shared" si="3"/>
        <v>122.32</v>
      </c>
      <c r="U6" s="34">
        <f t="shared" si="3"/>
        <v>92.2</v>
      </c>
      <c r="V6" s="34">
        <f t="shared" si="3"/>
        <v>1505</v>
      </c>
      <c r="W6" s="34">
        <f t="shared" si="3"/>
        <v>0.51</v>
      </c>
      <c r="X6" s="34">
        <f t="shared" si="3"/>
        <v>2950.98</v>
      </c>
      <c r="Y6" s="35">
        <f>IF(Y7="",NA(),Y7)</f>
        <v>99.41</v>
      </c>
      <c r="Z6" s="35">
        <f t="shared" ref="Z6:AH6" si="4">IF(Z7="",NA(),Z7)</f>
        <v>81.34</v>
      </c>
      <c r="AA6" s="35">
        <f t="shared" si="4"/>
        <v>82.84</v>
      </c>
      <c r="AB6" s="35">
        <f t="shared" si="4"/>
        <v>80.23</v>
      </c>
      <c r="AC6" s="35">
        <f t="shared" si="4"/>
        <v>83.41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410.98</v>
      </c>
      <c r="BG6" s="35">
        <f t="shared" ref="BG6:BO6" si="7">IF(BG7="",NA(),BG7)</f>
        <v>464.98</v>
      </c>
      <c r="BH6" s="35">
        <f t="shared" si="7"/>
        <v>1210.6400000000001</v>
      </c>
      <c r="BI6" s="35">
        <f t="shared" si="7"/>
        <v>450.92</v>
      </c>
      <c r="BJ6" s="35">
        <f t="shared" si="7"/>
        <v>430.6</v>
      </c>
      <c r="BK6" s="35">
        <f t="shared" si="7"/>
        <v>1063.93</v>
      </c>
      <c r="BL6" s="35">
        <f t="shared" si="7"/>
        <v>1060.8599999999999</v>
      </c>
      <c r="BM6" s="35">
        <f t="shared" si="7"/>
        <v>1006.65</v>
      </c>
      <c r="BN6" s="35">
        <f t="shared" si="7"/>
        <v>641.42999999999995</v>
      </c>
      <c r="BO6" s="35">
        <f t="shared" si="7"/>
        <v>807.81</v>
      </c>
      <c r="BP6" s="34" t="str">
        <f>IF(BP7="","",IF(BP7="-","【-】","【"&amp;SUBSTITUTE(TEXT(BP7,"#,##0.00"),"-","△")&amp;"】"))</f>
        <v>【1,042.34】</v>
      </c>
      <c r="BQ6" s="35">
        <f>IF(BQ7="",NA(),BQ7)</f>
        <v>97.75</v>
      </c>
      <c r="BR6" s="35">
        <f t="shared" ref="BR6:BZ6" si="8">IF(BR7="",NA(),BR7)</f>
        <v>71.58</v>
      </c>
      <c r="BS6" s="35">
        <f t="shared" si="8"/>
        <v>74.39</v>
      </c>
      <c r="BT6" s="35">
        <f t="shared" si="8"/>
        <v>71.260000000000005</v>
      </c>
      <c r="BU6" s="35">
        <f t="shared" si="8"/>
        <v>72.290000000000006</v>
      </c>
      <c r="BV6" s="35">
        <f t="shared" si="8"/>
        <v>46.26</v>
      </c>
      <c r="BW6" s="35">
        <f t="shared" si="8"/>
        <v>45.81</v>
      </c>
      <c r="BX6" s="35">
        <f t="shared" si="8"/>
        <v>43.43</v>
      </c>
      <c r="BY6" s="35">
        <f t="shared" si="8"/>
        <v>56.93</v>
      </c>
      <c r="BZ6" s="35">
        <f t="shared" si="8"/>
        <v>49.44</v>
      </c>
      <c r="CA6" s="34" t="str">
        <f>IF(CA7="","",IF(CA7="-","【-】","【"&amp;SUBSTITUTE(TEXT(CA7,"#,##0.00"),"-","△")&amp;"】"))</f>
        <v>【42.60】</v>
      </c>
      <c r="CB6" s="35">
        <f>IF(CB7="",NA(),CB7)</f>
        <v>246.57</v>
      </c>
      <c r="CC6" s="35">
        <f t="shared" ref="CC6:CK6" si="9">IF(CC7="",NA(),CC7)</f>
        <v>289.06</v>
      </c>
      <c r="CD6" s="35">
        <f t="shared" si="9"/>
        <v>321.74</v>
      </c>
      <c r="CE6" s="35">
        <f t="shared" si="9"/>
        <v>347.72</v>
      </c>
      <c r="CF6" s="35">
        <f t="shared" si="9"/>
        <v>346.92</v>
      </c>
      <c r="CG6" s="35">
        <f t="shared" si="9"/>
        <v>376.4</v>
      </c>
      <c r="CH6" s="35">
        <f t="shared" si="9"/>
        <v>383.92</v>
      </c>
      <c r="CI6" s="35">
        <f t="shared" si="9"/>
        <v>400.44</v>
      </c>
      <c r="CJ6" s="35">
        <f t="shared" si="9"/>
        <v>300.17</v>
      </c>
      <c r="CK6" s="35">
        <f t="shared" si="9"/>
        <v>343.49</v>
      </c>
      <c r="CL6" s="34" t="str">
        <f>IF(CL7="","",IF(CL7="-","【-】","【"&amp;SUBSTITUTE(TEXT(CL7,"#,##0.00"),"-","△")&amp;"】"))</f>
        <v>【410.22】</v>
      </c>
      <c r="CM6" s="35">
        <f>IF(CM7="",NA(),CM7)</f>
        <v>27.38</v>
      </c>
      <c r="CN6" s="35">
        <f t="shared" ref="CN6:CV6" si="10">IF(CN7="",NA(),CN7)</f>
        <v>28.33</v>
      </c>
      <c r="CO6" s="35">
        <f t="shared" si="10"/>
        <v>27</v>
      </c>
      <c r="CP6" s="35">
        <f t="shared" si="10"/>
        <v>27</v>
      </c>
      <c r="CQ6" s="35">
        <f t="shared" si="10"/>
        <v>25.48</v>
      </c>
      <c r="CR6" s="35">
        <f t="shared" si="10"/>
        <v>33.729999999999997</v>
      </c>
      <c r="CS6" s="35">
        <f t="shared" si="10"/>
        <v>33.21</v>
      </c>
      <c r="CT6" s="35">
        <f t="shared" si="10"/>
        <v>32.229999999999997</v>
      </c>
      <c r="CU6" s="35">
        <f t="shared" si="10"/>
        <v>39.130000000000003</v>
      </c>
      <c r="CV6" s="35">
        <f t="shared" si="10"/>
        <v>40.29</v>
      </c>
      <c r="CW6" s="34" t="str">
        <f>IF(CW7="","",IF(CW7="-","【-】","【"&amp;SUBSTITUTE(TEXT(CW7,"#,##0.00"),"-","△")&amp;"】"))</f>
        <v>【32.98】</v>
      </c>
      <c r="CX6" s="35">
        <f>IF(CX7="",NA(),CX7)</f>
        <v>94.61</v>
      </c>
      <c r="CY6" s="35">
        <f t="shared" ref="CY6:DG6" si="11">IF(CY7="",NA(),CY7)</f>
        <v>94.98</v>
      </c>
      <c r="CZ6" s="35">
        <f t="shared" si="11"/>
        <v>95.05</v>
      </c>
      <c r="DA6" s="35">
        <f t="shared" si="11"/>
        <v>95.36</v>
      </c>
      <c r="DB6" s="35">
        <f t="shared" si="11"/>
        <v>95.48</v>
      </c>
      <c r="DC6" s="35">
        <f t="shared" si="11"/>
        <v>79.989999999999995</v>
      </c>
      <c r="DD6" s="35">
        <f t="shared" si="11"/>
        <v>79.98</v>
      </c>
      <c r="DE6" s="35">
        <f t="shared" si="11"/>
        <v>80.8</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4">
        <f t="shared" si="14"/>
        <v>0</v>
      </c>
      <c r="EN6" s="35">
        <f t="shared" si="14"/>
        <v>0.01</v>
      </c>
      <c r="EO6" s="34" t="str">
        <f>IF(EO7="","",IF(EO7="-","【-】","【"&amp;SUBSTITUTE(TEXT(EO7,"#,##0.00"),"-","△")&amp;"】"))</f>
        <v>【1.09】</v>
      </c>
    </row>
    <row r="7" spans="1:145" s="36" customFormat="1" x14ac:dyDescent="0.15">
      <c r="A7" s="28"/>
      <c r="B7" s="37">
        <v>2020</v>
      </c>
      <c r="C7" s="37">
        <v>313025</v>
      </c>
      <c r="D7" s="37">
        <v>47</v>
      </c>
      <c r="E7" s="37">
        <v>17</v>
      </c>
      <c r="F7" s="37">
        <v>6</v>
      </c>
      <c r="G7" s="37">
        <v>0</v>
      </c>
      <c r="H7" s="37" t="s">
        <v>99</v>
      </c>
      <c r="I7" s="37" t="s">
        <v>100</v>
      </c>
      <c r="J7" s="37" t="s">
        <v>101</v>
      </c>
      <c r="K7" s="37" t="s">
        <v>102</v>
      </c>
      <c r="L7" s="37" t="s">
        <v>103</v>
      </c>
      <c r="M7" s="37" t="s">
        <v>104</v>
      </c>
      <c r="N7" s="38" t="s">
        <v>105</v>
      </c>
      <c r="O7" s="38" t="s">
        <v>106</v>
      </c>
      <c r="P7" s="38">
        <v>13.41</v>
      </c>
      <c r="Q7" s="38">
        <v>270.51</v>
      </c>
      <c r="R7" s="38">
        <v>4708</v>
      </c>
      <c r="S7" s="38">
        <v>11278</v>
      </c>
      <c r="T7" s="38">
        <v>122.32</v>
      </c>
      <c r="U7" s="38">
        <v>92.2</v>
      </c>
      <c r="V7" s="38">
        <v>1505</v>
      </c>
      <c r="W7" s="38">
        <v>0.51</v>
      </c>
      <c r="X7" s="38">
        <v>2950.98</v>
      </c>
      <c r="Y7" s="38">
        <v>99.41</v>
      </c>
      <c r="Z7" s="38">
        <v>81.34</v>
      </c>
      <c r="AA7" s="38">
        <v>82.84</v>
      </c>
      <c r="AB7" s="38">
        <v>80.23</v>
      </c>
      <c r="AC7" s="38">
        <v>83.41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410.98</v>
      </c>
      <c r="BG7" s="38">
        <v>464.98</v>
      </c>
      <c r="BH7" s="38">
        <v>1210.6400000000001</v>
      </c>
      <c r="BI7" s="38">
        <v>450.92</v>
      </c>
      <c r="BJ7" s="38">
        <v>430.6</v>
      </c>
      <c r="BK7" s="38">
        <v>1063.93</v>
      </c>
      <c r="BL7" s="38">
        <v>1060.8599999999999</v>
      </c>
      <c r="BM7" s="38">
        <v>1006.65</v>
      </c>
      <c r="BN7" s="38">
        <v>641.42999999999995</v>
      </c>
      <c r="BO7" s="38">
        <v>807.81</v>
      </c>
      <c r="BP7" s="38">
        <v>1042.3399999999999</v>
      </c>
      <c r="BQ7" s="38">
        <v>97.75</v>
      </c>
      <c r="BR7" s="38">
        <v>71.58</v>
      </c>
      <c r="BS7" s="38">
        <v>74.39</v>
      </c>
      <c r="BT7" s="38">
        <v>71.260000000000005</v>
      </c>
      <c r="BU7" s="38">
        <v>72.290000000000006</v>
      </c>
      <c r="BV7" s="38">
        <v>46.26</v>
      </c>
      <c r="BW7" s="38">
        <v>45.81</v>
      </c>
      <c r="BX7" s="38">
        <v>43.43</v>
      </c>
      <c r="BY7" s="38">
        <v>56.93</v>
      </c>
      <c r="BZ7" s="38">
        <v>49.44</v>
      </c>
      <c r="CA7" s="38">
        <v>42.6</v>
      </c>
      <c r="CB7" s="38">
        <v>246.57</v>
      </c>
      <c r="CC7" s="38">
        <v>289.06</v>
      </c>
      <c r="CD7" s="38">
        <v>321.74</v>
      </c>
      <c r="CE7" s="38">
        <v>347.72</v>
      </c>
      <c r="CF7" s="38">
        <v>346.92</v>
      </c>
      <c r="CG7" s="38">
        <v>376.4</v>
      </c>
      <c r="CH7" s="38">
        <v>383.92</v>
      </c>
      <c r="CI7" s="38">
        <v>400.44</v>
      </c>
      <c r="CJ7" s="38">
        <v>300.17</v>
      </c>
      <c r="CK7" s="38">
        <v>343.49</v>
      </c>
      <c r="CL7" s="38">
        <v>410.22</v>
      </c>
      <c r="CM7" s="38">
        <v>27.38</v>
      </c>
      <c r="CN7" s="38">
        <v>28.33</v>
      </c>
      <c r="CO7" s="38">
        <v>27</v>
      </c>
      <c r="CP7" s="38">
        <v>27</v>
      </c>
      <c r="CQ7" s="38">
        <v>25.48</v>
      </c>
      <c r="CR7" s="38">
        <v>33.729999999999997</v>
      </c>
      <c r="CS7" s="38">
        <v>33.21</v>
      </c>
      <c r="CT7" s="38">
        <v>32.229999999999997</v>
      </c>
      <c r="CU7" s="38">
        <v>39.130000000000003</v>
      </c>
      <c r="CV7" s="38">
        <v>40.29</v>
      </c>
      <c r="CW7" s="38">
        <v>32.979999999999997</v>
      </c>
      <c r="CX7" s="38">
        <v>94.61</v>
      </c>
      <c r="CY7" s="38">
        <v>94.98</v>
      </c>
      <c r="CZ7" s="38">
        <v>95.05</v>
      </c>
      <c r="DA7" s="38">
        <v>95.36</v>
      </c>
      <c r="DB7" s="38">
        <v>95.48</v>
      </c>
      <c r="DC7" s="38">
        <v>79.989999999999995</v>
      </c>
      <c r="DD7" s="38">
        <v>79.98</v>
      </c>
      <c r="DE7" s="38">
        <v>80.8</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岩美町役場</cp:lastModifiedBy>
  <cp:lastPrinted>2022-01-21T01:09:59Z</cp:lastPrinted>
  <dcterms:created xsi:type="dcterms:W3CDTF">2021-12-03T08:05:28Z</dcterms:created>
  <dcterms:modified xsi:type="dcterms:W3CDTF">2022-01-21T01:28:56Z</dcterms:modified>
  <cp:category/>
</cp:coreProperties>
</file>