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未処理フォルダ☆\220121〆　公営企業に係る経営比較分析表（令和2年度決算）分析等\【作業様式】経営比較分析表　※上書き保存してください。\"/>
    </mc:Choice>
  </mc:AlternateContent>
  <workbookProtection workbookAlgorithmName="SHA-512" workbookHashValue="wpATZdned0o9yb0ZWtig0duuL1+WFPt8yoJE9BuN7nXB0XkcuCGKKtNFix7n8GxBc8SBPYWjP+3df6VC1xvGnw==" workbookSaltValue="HZWpbc6y0kxlJ6U7LuAW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<sst xmlns="http://schemas.openxmlformats.org/spreadsheetml/2006/main" count="236" uniqueCount="120">
  <si>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</si>
  <si>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</si>
  <si>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</si>
  <si>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</si>
  <si>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</si>
  <si>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</si>
  <si>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</si>
  <si>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</si>
  <si>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</si>
  <si>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</si>
  <si>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</si>
  <si>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</si>
  <si>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</si>
  <si>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</si>
  <si>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</si>
  <si>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</si>
  <si>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</si>
  <si>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</si>
  <si>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</si>
  <si>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</si>
  <si>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</si>
  <si>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</si>
  <si>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</si>
  <si>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</si>
  <si>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</si>
  <si>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</si>
  <si>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</si>
  <si>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</si>
  <si>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</si>
  <si>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</si>
  <si>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</si>
  <si>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</si>
  <si>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</si>
  <si>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</si>
  <si>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</si>
  <si>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</si>
  <si>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</si>
  <si>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</si>
  <si>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</si>
  <si>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</si>
  <si>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</si>
  <si>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</si>
  <si>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</si>
  <si>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</si>
  <si>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</si>
  <si>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</si>
  <si>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</si>
  <si>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</si>
  <si>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</si>
  <si>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</si>
  <si>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</si>
  <si>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</si>
  <si>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</si>
  <si>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</si>
  <si>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</si>
  <si>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</si>
  <si>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</si>
  <si>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</si>
  <si>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</si>
  <si>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</si>
  <si>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</si>
  <si>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</si>
  <si>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</si>
  <si>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</si>
  <si>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</si>
  <si>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</si>
  <si>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</si>
  <si>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</si>
  <si>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</si>
  <si>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</si>
  <si>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</si>
  <si>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</si>
  <si>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</si>
  <si>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</si>
  <si>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</si>
  <si>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</si>
  <si>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</si>
  <si>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</si>
  <si>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</si>
  <si>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</si>
  <si>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</si>
  <si>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</si>
  <si>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</si>
  <si>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</si>
  <si>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</si>
  <si>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</si>
  <si>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</si>
  <si>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</si>
  <si>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</si>
  <si>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</si>
  <si>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</si>
  <si>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</si>
  <si>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</si>
  <si>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</si>
  <si>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</si>
  <si>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</si>
  <si>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</si>
  <si>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</si>
  <si>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</si>
  <si>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</si>
  <si>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</si>
  <si>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</si>
  <si>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</si>
  <si>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</si>
  <si>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</si>
  <si>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</si>
  <si>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</si>
  <si>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</si>
  <si>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</si>
  <si>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</si>
  <si>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</si>
  <si>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</si>
  <si>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</si>
  <si>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</si>
  <si>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</si>
  <si>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</si>
  <si>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</si>
  <si>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本町の下水道使用料は高い水準にありますが、使用料のみで汚水処理費を賄えない状況にあり一般会計の負担が大きくなっているため、資本費平準化債の借入により公債費負担の平準化を図っています。
　今後は、汚水処理施設の見直しを含めた検討を行うことが課題となっています。</t>
  </si>
  <si>
    <t>　長谷・白地地区が平成16年に、本庄・太田地区が平成18年にそれぞれ供用開始しました。
　現在のところどちらの処理区も老朽化による管渠の異常はみられませんが、マンホールポンプの更新時期が到来しています。
　長谷・白地地区の処理場については、機械設備の更新時期を迎えます。
　今後、中期的には計画的なマンホールポンプの更新と管渠の適切な点検を行い、長期的には施設の更新時期を見極めて計画していくことが必要となります。
　電波法の改正に伴い現在使用しているマンホールポンプ場の無線通報システムが使用できなくなるため、令和3年度以降にLTE回線への更新を計画しています。</t>
    <rPh sb="256" eb="258">
      <t>レイワ</t>
    </rPh>
    <rPh sb="259" eb="261">
      <t>ネンド</t>
    </rPh>
    <rPh sb="261" eb="263">
      <t>イコウ</t>
    </rPh>
    <phoneticPr fontId="4"/>
  </si>
  <si>
    <t>　①収益的収支比率：一般会計からの繰入金が減少し、1.98pt減少する結果となりました。
　④企業債残高対事業規模比率：平成30年度の正しい数字は「1,038.67％」、起債残高は減少していますが、令和3年度以降通報装置等の取替工事を企業債を財源に更新を予定しているため残高の減少については鈍化していく見込みです。
　⑤経費回収率：使用料、汚水処理費はそれぞれ微増でしたが前年度とほぼ同様の結果となりました。
　⑥汚水処理原価：汚水処理費、年間有収水量はそれぞれ微増でしたが前年度とほぼ同様の結果となりました。
　⑦施設利用率：例年水量はほぼ横ばいで、今後人口増加等も見込めないため増加は難しい状況となっています。
　後述の水洗化率も含め、規模に合わせた汚水処理を検討する必要があります。
　⑧水洗化率：人口減少しているが、毎年ほぼ横ばい状態となっています。</t>
    <rPh sb="10" eb="12">
      <t>イッパン</t>
    </rPh>
    <rPh sb="12" eb="14">
      <t>カイケイ</t>
    </rPh>
    <rPh sb="17" eb="19">
      <t>クリイレ</t>
    </rPh>
    <rPh sb="19" eb="20">
      <t>キン</t>
    </rPh>
    <rPh sb="21" eb="23">
      <t>ゲンショウ</t>
    </rPh>
    <rPh sb="31" eb="33">
      <t>ゲンショウ</t>
    </rPh>
    <rPh sb="35" eb="37">
      <t>ケッカ</t>
    </rPh>
    <rPh sb="60" eb="62">
      <t>ヘイセイ</t>
    </rPh>
    <rPh sb="64" eb="66">
      <t>ネンド</t>
    </rPh>
    <rPh sb="67" eb="68">
      <t>タダ</t>
    </rPh>
    <rPh sb="70" eb="72">
      <t>スウジ</t>
    </rPh>
    <rPh sb="85" eb="87">
      <t>キサイ</t>
    </rPh>
    <rPh sb="87" eb="89">
      <t>ザンダカ</t>
    </rPh>
    <rPh sb="90" eb="92">
      <t>ゲンショウ</t>
    </rPh>
    <rPh sb="106" eb="108">
      <t>ツウホウ</t>
    </rPh>
    <rPh sb="108" eb="110">
      <t>ソウチ</t>
    </rPh>
    <rPh sb="110" eb="111">
      <t>トウ</t>
    </rPh>
    <rPh sb="112" eb="114">
      <t>トリカエ</t>
    </rPh>
    <rPh sb="114" eb="116">
      <t>コウジ</t>
    </rPh>
    <rPh sb="160" eb="162">
      <t>ケイヒ</t>
    </rPh>
    <rPh sb="162" eb="164">
      <t>カイシュウ</t>
    </rPh>
    <rPh sb="164" eb="165">
      <t>リツ</t>
    </rPh>
    <rPh sb="166" eb="169">
      <t>シヨウリョウ</t>
    </rPh>
    <rPh sb="170" eb="172">
      <t>オスイ</t>
    </rPh>
    <rPh sb="172" eb="174">
      <t>ショリ</t>
    </rPh>
    <rPh sb="174" eb="175">
      <t>ヒ</t>
    </rPh>
    <rPh sb="180" eb="182">
      <t>ビゾウ</t>
    </rPh>
    <rPh sb="186" eb="189">
      <t>ゼンネンド</t>
    </rPh>
    <rPh sb="192" eb="194">
      <t>ドウヨウ</t>
    </rPh>
    <rPh sb="195" eb="197">
      <t>ケッカ</t>
    </rPh>
    <rPh sb="207" eb="209">
      <t>オスイ</t>
    </rPh>
    <rPh sb="209" eb="211">
      <t>ショリ</t>
    </rPh>
    <rPh sb="211" eb="213">
      <t>ゲンカ</t>
    </rPh>
    <rPh sb="220" eb="222">
      <t>ネンカン</t>
    </rPh>
    <rPh sb="222" eb="223">
      <t>ユウ</t>
    </rPh>
    <rPh sb="258" eb="260">
      <t>シセツ</t>
    </rPh>
    <rPh sb="260" eb="262">
      <t>リヨウ</t>
    </rPh>
    <rPh sb="262" eb="263">
      <t>リツ</t>
    </rPh>
    <rPh sb="264" eb="266">
      <t>レイネン</t>
    </rPh>
    <rPh sb="266" eb="268">
      <t>スイリョウ</t>
    </rPh>
    <rPh sb="271" eb="272">
      <t>ヨコ</t>
    </rPh>
    <rPh sb="276" eb="278">
      <t>コンゴ</t>
    </rPh>
    <rPh sb="278" eb="280">
      <t>ジンコウ</t>
    </rPh>
    <rPh sb="280" eb="282">
      <t>ゾウカ</t>
    </rPh>
    <rPh sb="282" eb="283">
      <t>トウ</t>
    </rPh>
    <rPh sb="284" eb="286">
      <t>ミコ</t>
    </rPh>
    <rPh sb="291" eb="293">
      <t>ゾウカ</t>
    </rPh>
    <rPh sb="294" eb="295">
      <t>ムズカ</t>
    </rPh>
    <rPh sb="297" eb="299">
      <t>ジョウキョウ</t>
    </rPh>
    <rPh sb="309" eb="311">
      <t>コウジュツ</t>
    </rPh>
    <rPh sb="312" eb="315">
      <t>スイセンカ</t>
    </rPh>
    <rPh sb="315" eb="316">
      <t>リツ</t>
    </rPh>
    <rPh sb="317" eb="318">
      <t>フク</t>
    </rPh>
    <rPh sb="320" eb="322">
      <t>キボ</t>
    </rPh>
    <rPh sb="323" eb="324">
      <t>ア</t>
    </rPh>
    <rPh sb="327" eb="329">
      <t>オスイ</t>
    </rPh>
    <rPh sb="329" eb="331">
      <t>ショリ</t>
    </rPh>
    <rPh sb="332" eb="334">
      <t>ケントウ</t>
    </rPh>
    <rPh sb="336" eb="338">
      <t>ヒツヨウ</t>
    </rPh>
    <rPh sb="347" eb="350">
      <t>スイセンカ</t>
    </rPh>
    <rPh sb="350" eb="351">
      <t>リツ</t>
    </rPh>
    <rPh sb="352" eb="354">
      <t>ジンコウ</t>
    </rPh>
    <rPh sb="354" eb="356">
      <t>ゲンショウ</t>
    </rPh>
    <rPh sb="362" eb="364">
      <t>マイトシ</t>
    </rPh>
    <rPh sb="366" eb="367">
      <t>ヨコ</t>
    </rPh>
    <rPh sb="369" eb="371">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</si>
</sst>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68-49F9-931E-65C5B29AD4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068-49F9-931E-65C5B29AD4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46.75</c:v>
                </c:pt>
                <c:pt idx="1">
                  <c:v>46.75</c:v>
                </c:pt>
                <c:pt idx="2">
                  <c:v>46.1</c:v>
                </c:pt>
                <c:pt idx="3">
                  <c:v>44.81</c:v>
                </c:pt>
                <c:pt idx="4">
                  <c:v>46.1</c:v>
                </c:pt>
              </c:numCache>
            </c:numRef>
          </c:val>
          <c:extLst>
            <c:ext xmlns:c16="http://schemas.microsoft.com/office/drawing/2014/chart" uri="{C3380CC4-5D6E-409C-BE32-E72D297353CC}">
              <c16:uniqueId val="{00000000-BA9A-46E4-B75D-9C57DFFB48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A9A-46E4-B75D-9C57DFFB48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87.08</c:v>
                </c:pt>
                <c:pt idx="1">
                  <c:v>87.42</c:v>
                </c:pt>
                <c:pt idx="2">
                  <c:v>87.58</c:v>
                </c:pt>
                <c:pt idx="3">
                  <c:v>88.7</c:v>
                </c:pt>
                <c:pt idx="4">
                  <c:v>89.93</c:v>
                </c:pt>
              </c:numCache>
            </c:numRef>
          </c:val>
          <c:extLst>
            <c:ext xmlns:c16="http://schemas.microsoft.com/office/drawing/2014/chart" uri="{C3380CC4-5D6E-409C-BE32-E72D297353CC}">
              <c16:uniqueId val="{00000000-6B5E-4290-8F66-0D493947EE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B5E-4290-8F66-0D493947EE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90.16</c:v>
                </c:pt>
                <c:pt idx="1">
                  <c:v>80.78</c:v>
                </c:pt>
                <c:pt idx="2">
                  <c:v>72.09</c:v>
                </c:pt>
                <c:pt idx="3">
                  <c:v>80.56</c:v>
                </c:pt>
                <c:pt idx="4">
                  <c:v>78.58</c:v>
                </c:pt>
              </c:numCache>
            </c:numRef>
          </c:val>
          <c:extLst>
            <c:ext xmlns:c16="http://schemas.microsoft.com/office/drawing/2014/chart" uri="{C3380CC4-5D6E-409C-BE32-E72D297353CC}">
              <c16:uniqueId val="{00000000-9187-4C34-AC49-0150FA8461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7-4C34-AC49-0150FA8461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72-4987-BF3E-E1029FAD2F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2-4987-BF3E-E1029FAD2F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2-426A-A0B8-8105A6D222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2-426A-A0B8-8105A6D222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3-476D-B21B-10E065DD90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3-476D-B21B-10E065DD90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4-4EA7-80DF-B89BFE0887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4-4EA7-80DF-B89BFE0887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1041.01</c:v>
                </c:pt>
                <c:pt idx="1">
                  <c:v>721.34</c:v>
                </c:pt>
                <c:pt idx="2">
                  <c:v>2884.24</c:v>
                </c:pt>
                <c:pt idx="3">
                  <c:v>1083.3399999999999</c:v>
                </c:pt>
                <c:pt idx="4">
                  <c:v>973.99</c:v>
                </c:pt>
              </c:numCache>
            </c:numRef>
          </c:val>
          <c:extLst>
            <c:ext xmlns:c16="http://schemas.microsoft.com/office/drawing/2014/chart" uri="{C3380CC4-5D6E-409C-BE32-E72D297353CC}">
              <c16:uniqueId val="{00000000-238B-41EE-BC4F-343B22C6E4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38B-41EE-BC4F-343B22C6E4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68.58</c:v>
                </c:pt>
                <c:pt idx="1">
                  <c:v>64.14</c:v>
                </c:pt>
                <c:pt idx="2">
                  <c:v>45.89</c:v>
                </c:pt>
                <c:pt idx="3">
                  <c:v>55.05</c:v>
                </c:pt>
                <c:pt idx="4">
                  <c:v>55.56</c:v>
                </c:pt>
              </c:numCache>
            </c:numRef>
          </c:val>
          <c:extLst>
            <c:ext xmlns:c16="http://schemas.microsoft.com/office/drawing/2014/chart" uri="{C3380CC4-5D6E-409C-BE32-E72D297353CC}">
              <c16:uniqueId val="{00000000-3285-4906-B71B-8263E2F4E0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285-4906-B71B-8263E2F4E0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349.59</c:v>
                </c:pt>
                <c:pt idx="1">
                  <c:v>514.08000000000004</c:v>
                </c:pt>
                <c:pt idx="2">
                  <c:v>544.29999999999995</c:v>
                </c:pt>
                <c:pt idx="3">
                  <c:v>432.32</c:v>
                </c:pt>
                <c:pt idx="4">
                  <c:v>430.61</c:v>
                </c:pt>
              </c:numCache>
            </c:numRef>
          </c:val>
          <c:extLst>
            <c:ext xmlns:c16="http://schemas.microsoft.com/office/drawing/2014/chart" uri="{C3380CC4-5D6E-409C-BE32-E72D297353CC}">
              <c16:uniqueId val="{00000000-D277-4C73-B408-7C1850C058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277-4C73-B408-7C1850C058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岩美町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11278</v>
      </c>
      <c r="AM8" s="51"/>
      <c r="AN8" s="51"/>
      <c r="AO8" s="51"/>
      <c r="AP8" s="51"/>
      <c r="AQ8" s="51"/>
      <c r="AR8" s="51"/>
      <c r="AS8" s="51"/>
      <c r="AT8" s="46">
        <f>データ!T6</f>
        <v>122.32</v>
      </c>
      <c r="AU8" s="46"/>
      <c r="AV8" s="46"/>
      <c r="AW8" s="46"/>
      <c r="AX8" s="46"/>
      <c r="AY8" s="46"/>
      <c r="AZ8" s="46"/>
      <c r="BA8" s="46"/>
      <c r="BB8" s="46">
        <f>データ!U6</f>
        <v>92.2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6.64</v>
      </c>
      <c r="Q10" s="46"/>
      <c r="R10" s="46"/>
      <c r="S10" s="46"/>
      <c r="T10" s="46"/>
      <c r="U10" s="46"/>
      <c r="V10" s="46"/>
      <c r="W10" s="46">
        <f>データ!Q6</f>
        <v>204.9</v>
      </c>
      <c r="X10" s="46"/>
      <c r="Y10" s="46"/>
      <c r="Z10" s="46"/>
      <c r="AA10" s="46"/>
      <c r="AB10" s="46"/>
      <c r="AC10" s="46"/>
      <c r="AD10" s="51">
        <f>データ!R6</f>
        <v>4708</v>
      </c>
      <c r="AE10" s="51"/>
      <c r="AF10" s="51"/>
      <c r="AG10" s="51"/>
      <c r="AH10" s="51"/>
      <c r="AI10" s="51"/>
      <c r="AJ10" s="51"/>
      <c r="AK10" s="2"/>
      <c r="AL10" s="51">
        <f>データ!V6</f>
        <v>745</v>
      </c>
      <c r="AM10" s="51"/>
      <c r="AN10" s="51"/>
      <c r="AO10" s="51"/>
      <c r="AP10" s="51"/>
      <c r="AQ10" s="51"/>
      <c r="AR10" s="51"/>
      <c r="AS10" s="51"/>
      <c r="AT10" s="46">
        <f>データ!W6</f>
        <v>0.4</v>
      </c>
      <c r="AU10" s="46"/>
      <c r="AV10" s="46"/>
      <c r="AW10" s="46"/>
      <c r="AX10" s="46"/>
      <c r="AY10" s="46"/>
      <c r="AZ10" s="46"/>
      <c r="BA10" s="46"/>
      <c r="BB10" s="46">
        <f>データ!X6</f>
        <v>1862.5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uavxh9eRveJSbe1V26FjB2sCdXdiDfuZ25C3klHjtLNYlR471kHkXhAgOz4+JvE6RsMCYvOU8UIFCrTaSWHh4Q==" saltValue="NuDHfolx4Djwi2+swiev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313025</v>
      </c>
      <c r="D6" s="33">
        <f t="shared" si="3"/>
        <v>47</v>
      </c>
      <c r="E6" s="33">
        <f t="shared" si="3"/>
        <v>17</v>
      </c>
      <c r="F6" s="33">
        <f t="shared" si="3"/>
        <v>5</v>
      </c>
      <c r="G6" s="33">
        <f t="shared" si="3"/>
        <v>0</v>
      </c>
      <c r="H6" s="33" t="str">
        <f t="shared" si="3"/>
        <v>鳥取県　岩美町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6.64</v>
      </c>
      <c r="Q6" s="34">
        <f t="shared" si="3"/>
        <v>204.9</v>
      </c>
      <c r="R6" s="34">
        <f t="shared" si="3"/>
        <v>4708</v>
      </c>
      <c r="S6" s="34">
        <f t="shared" si="3"/>
        <v>11278</v>
      </c>
      <c r="T6" s="34">
        <f t="shared" si="3"/>
        <v>122.32</v>
      </c>
      <c r="U6" s="34">
        <f t="shared" si="3"/>
        <v>92.2</v>
      </c>
      <c r="V6" s="34">
        <f t="shared" si="3"/>
        <v>745</v>
      </c>
      <c r="W6" s="34">
        <f t="shared" si="3"/>
        <v>0.4</v>
      </c>
      <c r="X6" s="34">
        <f t="shared" si="3"/>
        <v>1862.5</v>
      </c>
      <c r="Y6" s="35">
        <f>IF(Y7="",NA(),Y7)</f>
        <v>90.16</v>
      </c>
      <c r="Z6" s="35">
        <f t="shared" ref="Z6:AH6" si="4">IF(Z7="",NA(),Z7)</f>
        <v>80.78</v>
      </c>
      <c r="AA6" s="35">
        <f t="shared" si="4"/>
        <v>72.09</v>
      </c>
      <c r="AB6" s="35">
        <f t="shared" si="4"/>
        <v>80.56</v>
      </c>
      <c r="AC6" s="35">
        <f t="shared" si="4"/>
        <v>78.58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1041.01</v>
      </c>
      <c r="BG6" s="35">
        <f t="shared" ref="BG6:BO6" si="7">IF(BG7="",NA(),BG7)</f>
        <v>721.34</v>
      </c>
      <c r="BH6" s="35">
        <f t="shared" si="7"/>
        <v>2884.24</v>
      </c>
      <c r="BI6" s="35">
        <f t="shared" si="7"/>
        <v>1083.3399999999999</v>
      </c>
      <c r="BJ6" s="35">
        <f t="shared" si="7"/>
        <v>973.99</v>
      </c>
      <c r="BK6" s="35">
        <f t="shared" si="7"/>
        <v>974.93</v>
      </c>
      <c r="BL6" s="35">
        <f t="shared" si="7"/>
        <v>855.8</v>
      </c>
      <c r="BM6" s="35">
        <f t="shared" si="7"/>
        <v>789.46</v>
      </c>
      <c r="BN6" s="35">
        <f t="shared" si="7"/>
        <v>826.83</v>
      </c>
      <c r="BO6" s="35">
        <f t="shared" si="7"/>
        <v>867.83</v>
      </c>
      <c r="BP6" s="34" t="str">
        <f>IF(BP7="","",IF(BP7="-","【-】","【"&amp;SUBSTITUTE(TEXT(BP7,"#,##0.00"),"-","△")&amp;"】"))</f>
        <v>【832.52】</v>
      </c>
      <c r="BQ6" s="35">
        <f>IF(BQ7="",NA(),BQ7)</f>
        <v>68.58</v>
      </c>
      <c r="BR6" s="35">
        <f t="shared" ref="BR6:BZ6" si="8">IF(BR7="",NA(),BR7)</f>
        <v>64.14</v>
      </c>
      <c r="BS6" s="35">
        <f t="shared" si="8"/>
        <v>45.89</v>
      </c>
      <c r="BT6" s="35">
        <f t="shared" si="8"/>
        <v>55.05</v>
      </c>
      <c r="BU6" s="35">
        <f t="shared" si="8"/>
        <v>55.56</v>
      </c>
      <c r="BV6" s="35">
        <f t="shared" si="8"/>
        <v>55.32</v>
      </c>
      <c r="BW6" s="35">
        <f t="shared" si="8"/>
        <v>59.8</v>
      </c>
      <c r="BX6" s="35">
        <f t="shared" si="8"/>
        <v>57.77</v>
      </c>
      <c r="BY6" s="35">
        <f t="shared" si="8"/>
        <v>57.31</v>
      </c>
      <c r="BZ6" s="35">
        <f t="shared" si="8"/>
        <v>57.08</v>
      </c>
      <c r="CA6" s="34" t="str">
        <f>IF(CA7="","",IF(CA7="-","【-】","【"&amp;SUBSTITUTE(TEXT(CA7,"#,##0.00"),"-","△")&amp;"】"))</f>
        <v>【60.94】</v>
      </c>
      <c r="CB6" s="35">
        <f>IF(CB7="",NA(),CB7)</f>
        <v>349.59</v>
      </c>
      <c r="CC6" s="35">
        <f t="shared" ref="CC6:CK6" si="9">IF(CC7="",NA(),CC7)</f>
        <v>514.08000000000004</v>
      </c>
      <c r="CD6" s="35">
        <f t="shared" si="9"/>
        <v>544.29999999999995</v>
      </c>
      <c r="CE6" s="35">
        <f t="shared" si="9"/>
        <v>432.32</v>
      </c>
      <c r="CF6" s="35">
        <f t="shared" si="9"/>
        <v>430.61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46.75</v>
      </c>
      <c r="CN6" s="35">
        <f t="shared" ref="CN6:CV6" si="10">IF(CN7="",NA(),CN7)</f>
        <v>46.75</v>
      </c>
      <c r="CO6" s="35">
        <f t="shared" si="10"/>
        <v>46.1</v>
      </c>
      <c r="CP6" s="35">
        <f t="shared" si="10"/>
        <v>44.81</v>
      </c>
      <c r="CQ6" s="35">
        <f t="shared" si="10"/>
        <v>46.1</v>
      </c>
      <c r="CR6" s="35">
        <f t="shared" si="10"/>
        <v>60.65</v>
      </c>
      <c r="CS6" s="35">
        <f t="shared" si="10"/>
        <v>51.75</v>
      </c>
      <c r="CT6" s="35">
        <f t="shared" si="10"/>
        <v>50.68</v>
      </c>
      <c r="CU6" s="35">
        <f t="shared" si="10"/>
        <v>50.14</v>
      </c>
      <c r="CV6" s="35">
        <f t="shared" si="10"/>
        <v>54.83</v>
      </c>
      <c r="CW6" s="34" t="str">
        <f>IF(CW7="","",IF(CW7="-","【-】","【"&amp;SUBSTITUTE(TEXT(CW7,"#,##0.00"),"-","△")&amp;"】"))</f>
        <v>【54.84】</v>
      </c>
      <c r="CX6" s="35">
        <f>IF(CX7="",NA(),CX7)</f>
        <v>87.08</v>
      </c>
      <c r="CY6" s="35">
        <f t="shared" ref="CY6:DG6" si="11">IF(CY7="",NA(),CY7)</f>
        <v>87.42</v>
      </c>
      <c r="CZ6" s="35">
        <f t="shared" si="11"/>
        <v>87.58</v>
      </c>
      <c r="DA6" s="35">
        <f t="shared" si="11"/>
        <v>88.7</v>
      </c>
      <c r="DB6" s="35">
        <f t="shared" si="11"/>
        <v>89.93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313025</v>
      </c>
      <c r="D7" s="37">
        <v>47</v>
      </c>
      <c r="E7" s="37">
        <v>17</v>
      </c>
      <c r="F7" s="37">
        <v>5</v>
      </c>
      <c r="G7" s="37">
        <v>0</v>
      </c>
      <c r="H7" s="37" t="s">
        <v>99</v>
      </c>
      <c r="I7" s="37" t="s">
        <v>100</v>
      </c>
      <c r="J7" s="37" t="s">
        <v>101</v>
      </c>
      <c r="K7" s="37" t="s">
        <v>102</v>
      </c>
      <c r="L7" s="37" t="s">
        <v>103</v>
      </c>
      <c r="M7" s="37" t="s">
        <v>104</v>
      </c>
      <c r="N7" s="38" t="s">
        <v>105</v>
      </c>
      <c r="O7" s="38" t="s">
        <v>106</v>
      </c>
      <c r="P7" s="38">
        <v>6.64</v>
      </c>
      <c r="Q7" s="38">
        <v>204.9</v>
      </c>
      <c r="R7" s="38">
        <v>4708</v>
      </c>
      <c r="S7" s="38">
        <v>11278</v>
      </c>
      <c r="T7" s="38">
        <v>122.32</v>
      </c>
      <c r="U7" s="38">
        <v>92.2</v>
      </c>
      <c r="V7" s="38">
        <v>745</v>
      </c>
      <c r="W7" s="38">
        <v>0.4</v>
      </c>
      <c r="X7" s="38">
        <v>1862.5</v>
      </c>
      <c r="Y7" s="38">
        <v>90.16</v>
      </c>
      <c r="Z7" s="38">
        <v>80.78</v>
      </c>
      <c r="AA7" s="38">
        <v>72.09</v>
      </c>
      <c r="AB7" s="38">
        <v>80.56</v>
      </c>
      <c r="AC7" s="38">
        <v>78.58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1041.01</v>
      </c>
      <c r="BG7" s="38">
        <v>721.34</v>
      </c>
      <c r="BH7" s="38">
        <v>2884.24</v>
      </c>
      <c r="BI7" s="38">
        <v>1083.3399999999999</v>
      </c>
      <c r="BJ7" s="38">
        <v>973.99</v>
      </c>
      <c r="BK7" s="38">
        <v>974.93</v>
      </c>
      <c r="BL7" s="38">
        <v>855.8</v>
      </c>
      <c r="BM7" s="38">
        <v>789.46</v>
      </c>
      <c r="BN7" s="38">
        <v>826.83</v>
      </c>
      <c r="BO7" s="38">
        <v>867.83</v>
      </c>
      <c r="BP7" s="38">
        <v>832.52</v>
      </c>
      <c r="BQ7" s="38">
        <v>68.58</v>
      </c>
      <c r="BR7" s="38">
        <v>64.14</v>
      </c>
      <c r="BS7" s="38">
        <v>45.89</v>
      </c>
      <c r="BT7" s="38">
        <v>55.05</v>
      </c>
      <c r="BU7" s="38">
        <v>55.56</v>
      </c>
      <c r="BV7" s="38">
        <v>55.32</v>
      </c>
      <c r="BW7" s="38">
        <v>59.8</v>
      </c>
      <c r="BX7" s="38">
        <v>57.77</v>
      </c>
      <c r="BY7" s="38">
        <v>57.31</v>
      </c>
      <c r="BZ7" s="38">
        <v>57.08</v>
      </c>
      <c r="CA7" s="38">
        <v>60.94</v>
      </c>
      <c r="CB7" s="38">
        <v>349.59</v>
      </c>
      <c r="CC7" s="38">
        <v>514.08000000000004</v>
      </c>
      <c r="CD7" s="38">
        <v>544.29999999999995</v>
      </c>
      <c r="CE7" s="38">
        <v>432.32</v>
      </c>
      <c r="CF7" s="38">
        <v>430.61</v>
      </c>
      <c r="CG7" s="38">
        <v>283.17</v>
      </c>
      <c r="CH7" s="38">
        <v>263.76</v>
      </c>
      <c r="CI7" s="38">
        <v>274.35000000000002</v>
      </c>
      <c r="CJ7" s="38">
        <v>273.52</v>
      </c>
      <c r="CK7" s="38">
        <v>274.99</v>
      </c>
      <c r="CL7" s="38">
        <v>253.04</v>
      </c>
      <c r="CM7" s="38">
        <v>46.75</v>
      </c>
      <c r="CN7" s="38">
        <v>46.75</v>
      </c>
      <c r="CO7" s="38">
        <v>46.1</v>
      </c>
      <c r="CP7" s="38">
        <v>44.81</v>
      </c>
      <c r="CQ7" s="38">
        <v>46.1</v>
      </c>
      <c r="CR7" s="38">
        <v>60.65</v>
      </c>
      <c r="CS7" s="38">
        <v>51.75</v>
      </c>
      <c r="CT7" s="38">
        <v>50.68</v>
      </c>
      <c r="CU7" s="38">
        <v>50.14</v>
      </c>
      <c r="CV7" s="38">
        <v>54.83</v>
      </c>
      <c r="CW7" s="38">
        <v>54.84</v>
      </c>
      <c r="CX7" s="38">
        <v>87.08</v>
      </c>
      <c r="CY7" s="38">
        <v>87.42</v>
      </c>
      <c r="CZ7" s="38">
        <v>87.58</v>
      </c>
      <c r="DA7" s="38">
        <v>88.7</v>
      </c>
      <c r="DB7" s="38">
        <v>89.93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岩美町役場</cp:lastModifiedBy>
  <cp:lastPrinted>2022-01-21T01:09:30Z</cp:lastPrinted>
  <dcterms:created xsi:type="dcterms:W3CDTF">2021-12-03T08:00:32Z</dcterms:created>
  <dcterms:modified xsi:type="dcterms:W3CDTF">2022-01-21T01:28:58Z</dcterms:modified>
  <cp:category/>
</cp:coreProperties>
</file>