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87i7j4q\共有：環境水道課\002_計画調整係\☆未処理フォルダ☆\220121〆　公営企業に係る経営比較分析表（令和2年度決算）分析等\【作業様式】経営比較分析表　※上書き保存してください。\"/>
    </mc:Choice>
  </mc:AlternateContent>
  <workbookProtection workbookAlgorithmName="SHA-512" workbookHashValue="EtQxczy2XNY0opcT3C+QaAsSMXpfgwZtHKIYxddOdVk+UGhHCBzSicRDKfmctafh5g9szMETNFVyQfYyxc+JCw==" workbookSaltValue="hn/Csx9O7z31ZcE2Vbrbi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<sst xmlns="http://schemas.openxmlformats.org/spreadsheetml/2006/main" count="236" uniqueCount="119">
  <si>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</si>
  <si>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</si>
  <si>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</si>
  <si>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</si>
  <si>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</si>
  <si>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</si>
  <si>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</si>
  <si>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</si>
  <si>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</si>
  <si>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</si>
  <si>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</si>
  <si>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</si>
  <si>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</si>
  <si>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</si>
  <si>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</si>
  <si>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</si>
  <si>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</si>
  <si>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</si>
  <si>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</si>
  <si>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</si>
  <si>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</si>
  <si>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</si>
  <si>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</si>
  <si>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</si>
  <si>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</si>
  <si>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</si>
  <si>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</si>
  <si>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</si>
  <si>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</si>
  <si>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</si>
  <si>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</si>
  <si>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</si>
  <si>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</si>
  <si>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</si>
  <si>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</si>
  <si>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</si>
  <si>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</si>
  <si>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</si>
  <si>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</si>
  <si>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</si>
  <si>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</si>
  <si>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</si>
  <si>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</si>
  <si>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</si>
  <si>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</si>
  <si>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</si>
  <si>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</si>
  <si>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</si>
  <si>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</si>
  <si>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</si>
  <si>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</si>
  <si>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</si>
  <si>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</si>
  <si>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</si>
  <si>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</si>
  <si>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</si>
  <si>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</si>
  <si>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</si>
  <si>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</si>
  <si>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</si>
  <si>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</si>
  <si>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</si>
  <si>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</si>
  <si>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</si>
  <si>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</si>
  <si>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</si>
  <si>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</si>
  <si>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</si>
  <si>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</si>
  <si>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</si>
  <si>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</si>
  <si>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</si>
  <si>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</si>
  <si>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</si>
  <si>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</si>
  <si>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</si>
  <si>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</si>
  <si>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</si>
  <si>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</si>
  <si>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</si>
  <si>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</si>
  <si>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</si>
  <si>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</si>
  <si>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</si>
  <si>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</si>
  <si>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</si>
  <si>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</si>
  <si>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</si>
  <si>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</si>
  <si>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</si>
  <si>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</si>
  <si>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</si>
  <si>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</si>
  <si>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</si>
  <si>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</si>
  <si>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</si>
  <si>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</si>
  <si>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</si>
  <si>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</si>
  <si>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</si>
  <si>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</si>
  <si>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</si>
  <si>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</si>
  <si>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</si>
  <si>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</si>
  <si>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</si>
  <si>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</si>
  <si>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</si>
  <si>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</si>
  <si>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</si>
  <si>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</si>
  <si>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</si>
  <si>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</si>
  <si>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</si>
  <si>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</si>
  <si>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</si>
  <si>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大谷処理区が平成7年に、浦富処理区が平成16年にそれぞれ供用開始しました。
　両処理区とも管渠の老朽化による問題は発生していません。
　ポンプ等の機械設備が更新時期を迎えており、長寿命化計画に沿って計画的に更新しています。
　長寿命化計画に替わるストックマネジメント計画の策定を令和2年度に策定しました。
　電波法の改正に伴い現在使用しているマンホールポンプ場の無線通報システムが使用できなくなるため、LTE回線に順次更新しています。
　令和3年度よりストックマネジメントに基づき、各処理場、マンホールポンプ等の設備更新を予定しています。</t>
    <rPh sb="220" eb="222">
      <t>レイワ</t>
    </rPh>
    <rPh sb="223" eb="225">
      <t>ネンド</t>
    </rPh>
    <rPh sb="238" eb="239">
      <t>モト</t>
    </rPh>
    <rPh sb="242" eb="243">
      <t>カク</t>
    </rPh>
    <rPh sb="243" eb="246">
      <t>ショリジョウ</t>
    </rPh>
    <rPh sb="255" eb="256">
      <t>トウ</t>
    </rPh>
    <rPh sb="257" eb="259">
      <t>セツビ</t>
    </rPh>
    <rPh sb="259" eb="261">
      <t>コウシン</t>
    </rPh>
    <rPh sb="262" eb="264">
      <t>ヨテイ</t>
    </rPh>
    <phoneticPr fontId="4"/>
  </si>
  <si>
    <t>　本町の下水道使用料は高い水準にありますが、汚水処理や投資にかかる費用を適切に反映した料金体系となっています。引き続き、基準外繰入金に頼らない独立採算を徹底し、事業運営を行う必要があります。
　歳出面では、収支に影響しやすい施設更新を抑制し、資産のライフサイクルコストを縮減するため、ストックマネジメントに基づいた維持管理・投資の最適化に向けた計画を令和2年度に策定しており、令和3年度以降施設更新を実施していきます。</t>
    <rPh sb="112" eb="114">
      <t>シセツ</t>
    </rPh>
    <rPh sb="114" eb="116">
      <t>コウシン</t>
    </rPh>
    <rPh sb="175" eb="177">
      <t>レイワ</t>
    </rPh>
    <rPh sb="188" eb="190">
      <t>レイワ</t>
    </rPh>
    <rPh sb="191" eb="193">
      <t>ネンド</t>
    </rPh>
    <rPh sb="193" eb="195">
      <t>イコウ</t>
    </rPh>
    <rPh sb="195" eb="197">
      <t>シセツ</t>
    </rPh>
    <rPh sb="197" eb="199">
      <t>コウシン</t>
    </rPh>
    <rPh sb="200" eb="202">
      <t>ジッシ</t>
    </rPh>
    <phoneticPr fontId="4"/>
  </si>
  <si>
    <t xml:space="preserve"> 本町の下水道使用料は、全国的にみて高い水準にあります。
　①収益的収支比率：資本費平準化債の借入により、一般会計からの繰入金が減少し、比率が下がる結果となりました。
　④企業債残高対事業比率：平成30年度の正しい数字は「617.17％」となります。減少傾向にありますが、令和3年度以降ストックマネジメント計画に基づく設備更新を企業債を財源に更新を予定しているため残高の減少については鈍化していく見込みです。
　⑤経費回収率については：汚水処理費の増加により24.72pt減少となり、平均値も下回る結果となりました。
　⑥汚水処理原価：有収水量は微増したが、汚水処理費の増加により、原価が大きく上昇する結果となりました。
　⑦施設利用率：水量は例年ほぼ横ばいとなっていますが、処理場の余剰があるため効率的な施設利用が課題となっています。
　⑧水洗化率：毎年増加しているため全国平均に近づくよう事業を継続していきます。</t>
    <rPh sb="31" eb="34">
      <t>シュウエキテキ</t>
    </rPh>
    <rPh sb="34" eb="36">
      <t>シュウシ</t>
    </rPh>
    <rPh sb="36" eb="38">
      <t>ヒリツ</t>
    </rPh>
    <rPh sb="39" eb="41">
      <t>シホン</t>
    </rPh>
    <rPh sb="41" eb="42">
      <t>ヒ</t>
    </rPh>
    <rPh sb="42" eb="44">
      <t>ヘイジュン</t>
    </rPh>
    <rPh sb="44" eb="45">
      <t>カ</t>
    </rPh>
    <rPh sb="45" eb="46">
      <t>サイ</t>
    </rPh>
    <rPh sb="47" eb="49">
      <t>カリイレ</t>
    </rPh>
    <rPh sb="53" eb="55">
      <t>イッパン</t>
    </rPh>
    <rPh sb="55" eb="57">
      <t>カイケイ</t>
    </rPh>
    <rPh sb="60" eb="62">
      <t>クリイレ</t>
    </rPh>
    <rPh sb="62" eb="63">
      <t>キン</t>
    </rPh>
    <rPh sb="64" eb="66">
      <t>ゲンショウ</t>
    </rPh>
    <rPh sb="68" eb="70">
      <t>ヒリツ</t>
    </rPh>
    <rPh sb="71" eb="72">
      <t>サ</t>
    </rPh>
    <rPh sb="74" eb="76">
      <t>ケッカ</t>
    </rPh>
    <rPh sb="86" eb="88">
      <t>キギョウ</t>
    </rPh>
    <rPh sb="88" eb="89">
      <t>サイ</t>
    </rPh>
    <rPh sb="89" eb="91">
      <t>ザンダカ</t>
    </rPh>
    <rPh sb="91" eb="92">
      <t>タイ</t>
    </rPh>
    <rPh sb="92" eb="94">
      <t>ジギョウ</t>
    </rPh>
    <rPh sb="94" eb="96">
      <t>ヒリツ</t>
    </rPh>
    <rPh sb="97" eb="99">
      <t>ヘイセイ</t>
    </rPh>
    <rPh sb="101" eb="103">
      <t>ネンド</t>
    </rPh>
    <rPh sb="104" eb="105">
      <t>タダ</t>
    </rPh>
    <rPh sb="107" eb="109">
      <t>スウジ</t>
    </rPh>
    <rPh sb="125" eb="127">
      <t>ゲンショウ</t>
    </rPh>
    <rPh sb="127" eb="129">
      <t>ケイコウ</t>
    </rPh>
    <rPh sb="136" eb="138">
      <t>レイワ</t>
    </rPh>
    <rPh sb="139" eb="141">
      <t>ネンド</t>
    </rPh>
    <rPh sb="141" eb="143">
      <t>イコウ</t>
    </rPh>
    <rPh sb="153" eb="155">
      <t>ケイカク</t>
    </rPh>
    <rPh sb="156" eb="157">
      <t>モト</t>
    </rPh>
    <rPh sb="159" eb="161">
      <t>セツビ</t>
    </rPh>
    <rPh sb="161" eb="163">
      <t>コウシン</t>
    </rPh>
    <rPh sb="164" eb="166">
      <t>キギョウ</t>
    </rPh>
    <rPh sb="166" eb="167">
      <t>サイ</t>
    </rPh>
    <rPh sb="168" eb="170">
      <t>ザイゲン</t>
    </rPh>
    <rPh sb="171" eb="173">
      <t>コウシン</t>
    </rPh>
    <rPh sb="174" eb="176">
      <t>ヨテイ</t>
    </rPh>
    <rPh sb="182" eb="184">
      <t>ザンダカ</t>
    </rPh>
    <rPh sb="185" eb="187">
      <t>ゲンショウ</t>
    </rPh>
    <rPh sb="192" eb="194">
      <t>ドンカ</t>
    </rPh>
    <rPh sb="198" eb="200">
      <t>ミコ</t>
    </rPh>
    <rPh sb="207" eb="209">
      <t>ケイヒ</t>
    </rPh>
    <rPh sb="209" eb="211">
      <t>カイシュウ</t>
    </rPh>
    <rPh sb="211" eb="212">
      <t>リツ</t>
    </rPh>
    <rPh sb="242" eb="245">
      <t>ヘイキンチ</t>
    </rPh>
    <rPh sb="246" eb="248">
      <t>シタマワ</t>
    </rPh>
    <rPh sb="249" eb="251">
      <t>ケッカ</t>
    </rPh>
    <rPh sb="273" eb="275">
      <t>ビゾウ</t>
    </rPh>
    <rPh sb="279" eb="281">
      <t>オスイ</t>
    </rPh>
    <rPh sb="281" eb="283">
      <t>ショリ</t>
    </rPh>
    <rPh sb="283" eb="284">
      <t>ヒ</t>
    </rPh>
    <rPh sb="285" eb="287">
      <t>ゾウカ</t>
    </rPh>
    <rPh sb="291" eb="293">
      <t>ゲンカ</t>
    </rPh>
    <rPh sb="294" eb="295">
      <t>オオ</t>
    </rPh>
    <rPh sb="297" eb="299">
      <t>ジョウショウ</t>
    </rPh>
    <rPh sb="301" eb="303">
      <t>ケッカ</t>
    </rPh>
    <rPh sb="313" eb="315">
      <t>シセツ</t>
    </rPh>
    <rPh sb="319" eb="321">
      <t>スイリョウ</t>
    </rPh>
    <rPh sb="322" eb="324">
      <t>レイネン</t>
    </rPh>
    <rPh sb="326" eb="327">
      <t>ヨコ</t>
    </rPh>
    <rPh sb="338" eb="341">
      <t>ショリジョウ</t>
    </rPh>
    <rPh sb="342" eb="344">
      <t>ヨジョウ</t>
    </rPh>
    <rPh sb="349" eb="352">
      <t>コウリツテキ</t>
    </rPh>
    <rPh sb="353" eb="355">
      <t>シセツ</t>
    </rPh>
    <rPh sb="355" eb="357">
      <t>リヨウ</t>
    </rPh>
    <rPh sb="358" eb="360">
      <t>カダイ</t>
    </rPh>
    <rPh sb="371" eb="374">
      <t>スイセンカ</t>
    </rPh>
    <rPh sb="374" eb="375">
      <t>リツ</t>
    </rPh>
    <rPh sb="376" eb="378">
      <t>マイネン</t>
    </rPh>
    <rPh sb="378" eb="380">
      <t>ゾウカ</t>
    </rPh>
    <rPh sb="386" eb="388">
      <t>ゼンコク</t>
    </rPh>
    <rPh sb="388" eb="390">
      <t>ヘイキン</t>
    </rPh>
    <rPh sb="391" eb="392">
      <t>チカ</t>
    </rPh>
    <rPh sb="396" eb="398">
      <t>ジギョウ</t>
    </rPh>
    <rPh sb="399" eb="40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</si>
</sst>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0.04</c:v>
                </c:pt>
                <c:pt idx="3">
                  <c:v>0</c:v>
                </c:pt>
                <c:pt idx="4">
                  <c:v>0</c:v>
                </c:pt>
              </c:numCache>
            </c:numRef>
          </c:val>
          <c:extLst>
            <c:ext xmlns:c16="http://schemas.microsoft.com/office/drawing/2014/chart" uri="{C3380CC4-5D6E-409C-BE32-E72D297353CC}">
              <c16:uniqueId val="{00000000-4F27-4D5A-B2D6-6AF9FC53CE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4F27-4D5A-B2D6-6AF9FC53CE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39.49</c:v>
                </c:pt>
                <c:pt idx="1">
                  <c:v>39.909999999999997</c:v>
                </c:pt>
                <c:pt idx="2">
                  <c:v>38.83</c:v>
                </c:pt>
                <c:pt idx="3">
                  <c:v>37.82</c:v>
                </c:pt>
                <c:pt idx="4">
                  <c:v>37.049999999999997</c:v>
                </c:pt>
              </c:numCache>
            </c:numRef>
          </c:val>
          <c:extLst>
            <c:ext xmlns:c16="http://schemas.microsoft.com/office/drawing/2014/chart" uri="{C3380CC4-5D6E-409C-BE32-E72D297353CC}">
              <c16:uniqueId val="{00000000-010F-4802-B135-33E2028A7D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010F-4802-B135-33E2028A7D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88.22</c:v>
                </c:pt>
                <c:pt idx="1">
                  <c:v>88.78</c:v>
                </c:pt>
                <c:pt idx="2">
                  <c:v>89.78</c:v>
                </c:pt>
                <c:pt idx="3">
                  <c:v>90.47</c:v>
                </c:pt>
                <c:pt idx="4">
                  <c:v>91.12</c:v>
                </c:pt>
              </c:numCache>
            </c:numRef>
          </c:val>
          <c:extLst>
            <c:ext xmlns:c16="http://schemas.microsoft.com/office/drawing/2014/chart" uri="{C3380CC4-5D6E-409C-BE32-E72D297353CC}">
              <c16:uniqueId val="{00000000-E078-4352-A2DC-B211ABDBD5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E078-4352-A2DC-B211ABDBD5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100.15</c:v>
                </c:pt>
                <c:pt idx="1">
                  <c:v>98.54</c:v>
                </c:pt>
                <c:pt idx="2">
                  <c:v>101.64</c:v>
                </c:pt>
                <c:pt idx="3">
                  <c:v>98.69</c:v>
                </c:pt>
                <c:pt idx="4">
                  <c:v>81.08</c:v>
                </c:pt>
              </c:numCache>
            </c:numRef>
          </c:val>
          <c:extLst>
            <c:ext xmlns:c16="http://schemas.microsoft.com/office/drawing/2014/chart" uri="{C3380CC4-5D6E-409C-BE32-E72D297353CC}">
              <c16:uniqueId val="{00000000-119C-4AC5-8BEE-29394F5779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9C-4AC5-8BEE-29394F5779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6-4C0B-9EE2-D48BD867B1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6-4C0B-9EE2-D48BD867B1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E2-4351-A5ED-62E9C63F7C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E2-4351-A5ED-62E9C63F7C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B1-45C9-9379-8DEACD0F89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B1-45C9-9379-8DEACD0F89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EC-41DC-9345-70F5E04DAD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C-41DC-9345-70F5E04DAD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688.62</c:v>
                </c:pt>
                <c:pt idx="1">
                  <c:v>635.44000000000005</c:v>
                </c:pt>
                <c:pt idx="2">
                  <c:v>1897.08</c:v>
                </c:pt>
                <c:pt idx="3">
                  <c:v>586.07000000000005</c:v>
                </c:pt>
                <c:pt idx="4">
                  <c:v>541.09</c:v>
                </c:pt>
              </c:numCache>
            </c:numRef>
          </c:val>
          <c:extLst>
            <c:ext xmlns:c16="http://schemas.microsoft.com/office/drawing/2014/chart" uri="{C3380CC4-5D6E-409C-BE32-E72D297353CC}">
              <c16:uniqueId val="{00000000-DDDE-433C-94B6-B9BFF7D4B3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DDDE-433C-94B6-B9BFF7D4B3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86</c:v>
                </c:pt>
                <c:pt idx="1">
                  <c:v>86.56</c:v>
                </c:pt>
                <c:pt idx="2">
                  <c:v>97.2</c:v>
                </c:pt>
                <c:pt idx="3">
                  <c:v>85.68</c:v>
                </c:pt>
                <c:pt idx="4">
                  <c:v>60.96</c:v>
                </c:pt>
              </c:numCache>
            </c:numRef>
          </c:val>
          <c:extLst>
            <c:ext xmlns:c16="http://schemas.microsoft.com/office/drawing/2014/chart" uri="{C3380CC4-5D6E-409C-BE32-E72D297353CC}">
              <c16:uniqueId val="{00000000-388B-4D47-9D8D-B73182CCFF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388B-4D47-9D8D-B73182CCFF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254.43</c:v>
                </c:pt>
                <c:pt idx="1">
                  <c:v>252.12</c:v>
                </c:pt>
                <c:pt idx="2">
                  <c:v>226.95</c:v>
                </c:pt>
                <c:pt idx="3">
                  <c:v>261.42</c:v>
                </c:pt>
                <c:pt idx="4">
                  <c:v>372.22</c:v>
                </c:pt>
              </c:numCache>
            </c:numRef>
          </c:val>
          <c:extLst>
            <c:ext xmlns:c16="http://schemas.microsoft.com/office/drawing/2014/chart" uri="{C3380CC4-5D6E-409C-BE32-E72D297353CC}">
              <c16:uniqueId val="{00000000-E34B-4C11-9A4F-7A825B78F5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E34B-4C11-9A4F-7A825B78F5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岩美町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11278</v>
      </c>
      <c r="AM8" s="51"/>
      <c r="AN8" s="51"/>
      <c r="AO8" s="51"/>
      <c r="AP8" s="51"/>
      <c r="AQ8" s="51"/>
      <c r="AR8" s="51"/>
      <c r="AS8" s="51"/>
      <c r="AT8" s="46">
        <f>データ!T6</f>
        <v>122.32</v>
      </c>
      <c r="AU8" s="46"/>
      <c r="AV8" s="46"/>
      <c r="AW8" s="46"/>
      <c r="AX8" s="46"/>
      <c r="AY8" s="46"/>
      <c r="AZ8" s="46"/>
      <c r="BA8" s="46"/>
      <c r="BB8" s="46">
        <f>データ!U6</f>
        <v>92.2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65.680000000000007</v>
      </c>
      <c r="Q10" s="46"/>
      <c r="R10" s="46"/>
      <c r="S10" s="46"/>
      <c r="T10" s="46"/>
      <c r="U10" s="46"/>
      <c r="V10" s="46"/>
      <c r="W10" s="46">
        <f>データ!Q6</f>
        <v>90.27</v>
      </c>
      <c r="X10" s="46"/>
      <c r="Y10" s="46"/>
      <c r="Z10" s="46"/>
      <c r="AA10" s="46"/>
      <c r="AB10" s="46"/>
      <c r="AC10" s="46"/>
      <c r="AD10" s="51">
        <f>データ!R6</f>
        <v>4708</v>
      </c>
      <c r="AE10" s="51"/>
      <c r="AF10" s="51"/>
      <c r="AG10" s="51"/>
      <c r="AH10" s="51"/>
      <c r="AI10" s="51"/>
      <c r="AJ10" s="51"/>
      <c r="AK10" s="2"/>
      <c r="AL10" s="51">
        <f>データ!V6</f>
        <v>7369</v>
      </c>
      <c r="AM10" s="51"/>
      <c r="AN10" s="51"/>
      <c r="AO10" s="51"/>
      <c r="AP10" s="51"/>
      <c r="AQ10" s="51"/>
      <c r="AR10" s="51"/>
      <c r="AS10" s="51"/>
      <c r="AT10" s="46">
        <f>データ!W6</f>
        <v>3.3</v>
      </c>
      <c r="AU10" s="46"/>
      <c r="AV10" s="46"/>
      <c r="AW10" s="46"/>
      <c r="AX10" s="46"/>
      <c r="AY10" s="46"/>
      <c r="AZ10" s="46"/>
      <c r="BA10" s="46"/>
      <c r="BB10" s="46">
        <f>データ!X6</f>
        <v>2233.0300000000002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94gaYErYxnpLEV+QZFGq9CY//YsI0Eqnn/qSA1KOaRL/OUephzdg9fcqixVvOKlf6z1IBZuwGr7ioAFDJh0fCw==" saltValue="adLCZebL5X68pFHsdG+5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313025</v>
      </c>
      <c r="D6" s="33">
        <f t="shared" si="3"/>
        <v>47</v>
      </c>
      <c r="E6" s="33">
        <f t="shared" si="3"/>
        <v>17</v>
      </c>
      <c r="F6" s="33">
        <f t="shared" si="3"/>
        <v>1</v>
      </c>
      <c r="G6" s="33">
        <f t="shared" si="3"/>
        <v>0</v>
      </c>
      <c r="H6" s="33" t="str">
        <f t="shared" si="3"/>
        <v>鳥取県　岩美町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65.680000000000007</v>
      </c>
      <c r="Q6" s="34">
        <f t="shared" si="3"/>
        <v>90.27</v>
      </c>
      <c r="R6" s="34">
        <f t="shared" si="3"/>
        <v>4708</v>
      </c>
      <c r="S6" s="34">
        <f t="shared" si="3"/>
        <v>11278</v>
      </c>
      <c r="T6" s="34">
        <f t="shared" si="3"/>
        <v>122.32</v>
      </c>
      <c r="U6" s="34">
        <f t="shared" si="3"/>
        <v>92.2</v>
      </c>
      <c r="V6" s="34">
        <f t="shared" si="3"/>
        <v>7369</v>
      </c>
      <c r="W6" s="34">
        <f t="shared" si="3"/>
        <v>3.3</v>
      </c>
      <c r="X6" s="34">
        <f t="shared" si="3"/>
        <v>2233.0300000000002</v>
      </c>
      <c r="Y6" s="35">
        <f>IF(Y7="",NA(),Y7)</f>
        <v>100.15</v>
      </c>
      <c r="Z6" s="35">
        <f t="shared" ref="Z6:AH6" si="4">IF(Z7="",NA(),Z7)</f>
        <v>98.54</v>
      </c>
      <c r="AA6" s="35">
        <f t="shared" si="4"/>
        <v>101.64</v>
      </c>
      <c r="AB6" s="35">
        <f t="shared" si="4"/>
        <v>98.69</v>
      </c>
      <c r="AC6" s="35">
        <f t="shared" si="4"/>
        <v>81.08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688.62</v>
      </c>
      <c r="BG6" s="35">
        <f t="shared" ref="BG6:BO6" si="7">IF(BG7="",NA(),BG7)</f>
        <v>635.44000000000005</v>
      </c>
      <c r="BH6" s="35">
        <f t="shared" si="7"/>
        <v>1897.08</v>
      </c>
      <c r="BI6" s="35">
        <f t="shared" si="7"/>
        <v>586.07000000000005</v>
      </c>
      <c r="BJ6" s="35">
        <f t="shared" si="7"/>
        <v>541.09</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86</v>
      </c>
      <c r="BR6" s="35">
        <f t="shared" ref="BR6:BZ6" si="8">IF(BR7="",NA(),BR7)</f>
        <v>86.56</v>
      </c>
      <c r="BS6" s="35">
        <f t="shared" si="8"/>
        <v>97.2</v>
      </c>
      <c r="BT6" s="35">
        <f t="shared" si="8"/>
        <v>85.68</v>
      </c>
      <c r="BU6" s="35">
        <f t="shared" si="8"/>
        <v>60.96</v>
      </c>
      <c r="BV6" s="35">
        <f t="shared" si="8"/>
        <v>74.040000000000006</v>
      </c>
      <c r="BW6" s="35">
        <f t="shared" si="8"/>
        <v>80.58</v>
      </c>
      <c r="BX6" s="35">
        <f t="shared" si="8"/>
        <v>78.92</v>
      </c>
      <c r="BY6" s="35">
        <f t="shared" si="8"/>
        <v>74.17</v>
      </c>
      <c r="BZ6" s="35">
        <f t="shared" si="8"/>
        <v>79.77</v>
      </c>
      <c r="CA6" s="34" t="str">
        <f>IF(CA7="","",IF(CA7="-","【-】","【"&amp;SUBSTITUTE(TEXT(CA7,"#,##0.00"),"-","△")&amp;"】"))</f>
        <v>【98.96】</v>
      </c>
      <c r="CB6" s="35">
        <f>IF(CB7="",NA(),CB7)</f>
        <v>254.43</v>
      </c>
      <c r="CC6" s="35">
        <f t="shared" ref="CC6:CK6" si="9">IF(CC7="",NA(),CC7)</f>
        <v>252.12</v>
      </c>
      <c r="CD6" s="35">
        <f t="shared" si="9"/>
        <v>226.95</v>
      </c>
      <c r="CE6" s="35">
        <f t="shared" si="9"/>
        <v>261.42</v>
      </c>
      <c r="CF6" s="35">
        <f t="shared" si="9"/>
        <v>372.22</v>
      </c>
      <c r="CG6" s="35">
        <f t="shared" si="9"/>
        <v>235.61</v>
      </c>
      <c r="CH6" s="35">
        <f t="shared" si="9"/>
        <v>216.21</v>
      </c>
      <c r="CI6" s="35">
        <f t="shared" si="9"/>
        <v>220.31</v>
      </c>
      <c r="CJ6" s="35">
        <f t="shared" si="9"/>
        <v>230.95</v>
      </c>
      <c r="CK6" s="35">
        <f t="shared" si="9"/>
        <v>214.56</v>
      </c>
      <c r="CL6" s="34" t="str">
        <f>IF(CL7="","",IF(CL7="-","【-】","【"&amp;SUBSTITUTE(TEXT(CL7,"#,##0.00"),"-","△")&amp;"】"))</f>
        <v>【134.52】</v>
      </c>
      <c r="CM6" s="35">
        <f>IF(CM7="",NA(),CM7)</f>
        <v>39.49</v>
      </c>
      <c r="CN6" s="35">
        <f t="shared" ref="CN6:CV6" si="10">IF(CN7="",NA(),CN7)</f>
        <v>39.909999999999997</v>
      </c>
      <c r="CO6" s="35">
        <f t="shared" si="10"/>
        <v>38.83</v>
      </c>
      <c r="CP6" s="35">
        <f t="shared" si="10"/>
        <v>37.82</v>
      </c>
      <c r="CQ6" s="35">
        <f t="shared" si="10"/>
        <v>37.049999999999997</v>
      </c>
      <c r="CR6" s="35">
        <f t="shared" si="10"/>
        <v>49.25</v>
      </c>
      <c r="CS6" s="35">
        <f t="shared" si="10"/>
        <v>50.24</v>
      </c>
      <c r="CT6" s="35">
        <f t="shared" si="10"/>
        <v>49.68</v>
      </c>
      <c r="CU6" s="35">
        <f t="shared" si="10"/>
        <v>49.27</v>
      </c>
      <c r="CV6" s="35">
        <f t="shared" si="10"/>
        <v>49.47</v>
      </c>
      <c r="CW6" s="34" t="str">
        <f>IF(CW7="","",IF(CW7="-","【-】","【"&amp;SUBSTITUTE(TEXT(CW7,"#,##0.00"),"-","△")&amp;"】"))</f>
        <v>【59.57】</v>
      </c>
      <c r="CX6" s="35">
        <f>IF(CX7="",NA(),CX7)</f>
        <v>88.22</v>
      </c>
      <c r="CY6" s="35">
        <f t="shared" ref="CY6:DG6" si="11">IF(CY7="",NA(),CY7)</f>
        <v>88.78</v>
      </c>
      <c r="CZ6" s="35">
        <f t="shared" si="11"/>
        <v>89.78</v>
      </c>
      <c r="DA6" s="35">
        <f t="shared" si="11"/>
        <v>90.47</v>
      </c>
      <c r="DB6" s="35">
        <f t="shared" si="11"/>
        <v>91.12</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0.04</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313025</v>
      </c>
      <c r="D7" s="37">
        <v>47</v>
      </c>
      <c r="E7" s="37">
        <v>17</v>
      </c>
      <c r="F7" s="37">
        <v>1</v>
      </c>
      <c r="G7" s="37">
        <v>0</v>
      </c>
      <c r="H7" s="37" t="s">
        <v>98</v>
      </c>
      <c r="I7" s="37" t="s">
        <v>99</v>
      </c>
      <c r="J7" s="37" t="s">
        <v>100</v>
      </c>
      <c r="K7" s="37" t="s">
        <v>101</v>
      </c>
      <c r="L7" s="37" t="s">
        <v>102</v>
      </c>
      <c r="M7" s="37" t="s">
        <v>103</v>
      </c>
      <c r="N7" s="38" t="s">
        <v>104</v>
      </c>
      <c r="O7" s="38" t="s">
        <v>105</v>
      </c>
      <c r="P7" s="38">
        <v>65.680000000000007</v>
      </c>
      <c r="Q7" s="38">
        <v>90.27</v>
      </c>
      <c r="R7" s="38">
        <v>4708</v>
      </c>
      <c r="S7" s="38">
        <v>11278</v>
      </c>
      <c r="T7" s="38">
        <v>122.32</v>
      </c>
      <c r="U7" s="38">
        <v>92.2</v>
      </c>
      <c r="V7" s="38">
        <v>7369</v>
      </c>
      <c r="W7" s="38">
        <v>3.3</v>
      </c>
      <c r="X7" s="38">
        <v>2233.0300000000002</v>
      </c>
      <c r="Y7" s="38">
        <v>100.15</v>
      </c>
      <c r="Z7" s="38">
        <v>98.54</v>
      </c>
      <c r="AA7" s="38">
        <v>101.64</v>
      </c>
      <c r="AB7" s="38">
        <v>98.69</v>
      </c>
      <c r="AC7" s="38">
        <v>81.08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688.62</v>
      </c>
      <c r="BG7" s="38">
        <v>635.44000000000005</v>
      </c>
      <c r="BH7" s="38">
        <v>1897.08</v>
      </c>
      <c r="BI7" s="38">
        <v>586.07000000000005</v>
      </c>
      <c r="BJ7" s="38">
        <v>541.09</v>
      </c>
      <c r="BK7" s="38">
        <v>1047.6500000000001</v>
      </c>
      <c r="BL7" s="38">
        <v>1124.26</v>
      </c>
      <c r="BM7" s="38">
        <v>1048.23</v>
      </c>
      <c r="BN7" s="38">
        <v>1130.42</v>
      </c>
      <c r="BO7" s="38">
        <v>1245.0999999999999</v>
      </c>
      <c r="BP7" s="38">
        <v>705.21</v>
      </c>
      <c r="BQ7" s="38">
        <v>86</v>
      </c>
      <c r="BR7" s="38">
        <v>86.56</v>
      </c>
      <c r="BS7" s="38">
        <v>97.2</v>
      </c>
      <c r="BT7" s="38">
        <v>85.68</v>
      </c>
      <c r="BU7" s="38">
        <v>60.96</v>
      </c>
      <c r="BV7" s="38">
        <v>74.040000000000006</v>
      </c>
      <c r="BW7" s="38">
        <v>80.58</v>
      </c>
      <c r="BX7" s="38">
        <v>78.92</v>
      </c>
      <c r="BY7" s="38">
        <v>74.17</v>
      </c>
      <c r="BZ7" s="38">
        <v>79.77</v>
      </c>
      <c r="CA7" s="38">
        <v>98.96</v>
      </c>
      <c r="CB7" s="38">
        <v>254.43</v>
      </c>
      <c r="CC7" s="38">
        <v>252.12</v>
      </c>
      <c r="CD7" s="38">
        <v>226.95</v>
      </c>
      <c r="CE7" s="38">
        <v>261.42</v>
      </c>
      <c r="CF7" s="38">
        <v>372.22</v>
      </c>
      <c r="CG7" s="38">
        <v>235.61</v>
      </c>
      <c r="CH7" s="38">
        <v>216.21</v>
      </c>
      <c r="CI7" s="38">
        <v>220.31</v>
      </c>
      <c r="CJ7" s="38">
        <v>230.95</v>
      </c>
      <c r="CK7" s="38">
        <v>214.56</v>
      </c>
      <c r="CL7" s="38">
        <v>134.52000000000001</v>
      </c>
      <c r="CM7" s="38">
        <v>39.49</v>
      </c>
      <c r="CN7" s="38">
        <v>39.909999999999997</v>
      </c>
      <c r="CO7" s="38">
        <v>38.83</v>
      </c>
      <c r="CP7" s="38">
        <v>37.82</v>
      </c>
      <c r="CQ7" s="38">
        <v>37.049999999999997</v>
      </c>
      <c r="CR7" s="38">
        <v>49.25</v>
      </c>
      <c r="CS7" s="38">
        <v>50.24</v>
      </c>
      <c r="CT7" s="38">
        <v>49.68</v>
      </c>
      <c r="CU7" s="38">
        <v>49.27</v>
      </c>
      <c r="CV7" s="38">
        <v>49.47</v>
      </c>
      <c r="CW7" s="38">
        <v>59.57</v>
      </c>
      <c r="CX7" s="38">
        <v>88.22</v>
      </c>
      <c r="CY7" s="38">
        <v>88.78</v>
      </c>
      <c r="CZ7" s="38">
        <v>89.78</v>
      </c>
      <c r="DA7" s="38">
        <v>90.47</v>
      </c>
      <c r="DB7" s="38">
        <v>91.12</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0.04</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岩美町役場</cp:lastModifiedBy>
  <cp:lastPrinted>2022-01-21T01:08:56Z</cp:lastPrinted>
  <dcterms:created xsi:type="dcterms:W3CDTF">2021-12-03T07:46:15Z</dcterms:created>
  <dcterms:modified xsi:type="dcterms:W3CDTF">2022-01-21T01:29:01Z</dcterms:modified>
  <cp:category/>
</cp:coreProperties>
</file>