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87i7j4q\共有：環境水道課\002_計画調整係\☆未処理フォルダ☆\220121〆　公営企業に係る経営比較分析表（令和2年度決算）分析等\【作業様式】経営比較分析表　※上書き保存してください。\"/>
    </mc:Choice>
  </mc:AlternateContent>
  <workbookProtection workbookAlgorithmName="SHA-512" workbookHashValue="L9gb9hpid7fXb6LMdQwDNMjHZ4vuMJktva00px/ovb7HTWHXYrdMo0asbfgS1jvqBQCcYGovPA13xnd9JR3RUg==" workbookSaltValue="TOL9sPCQ7qjBZNGTMn/H3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<sst xmlns="http://schemas.openxmlformats.org/spreadsheetml/2006/main" count="228" uniqueCount="115">
  <si>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</si>
  <si>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</si>
  <si>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</si>
  <si>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</si>
  <si>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</si>
  <si>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</si>
  <si>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</si>
  <si>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</si>
  <si>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</si>
  <si>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</si>
  <si>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</si>
  <si>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</si>
  <si>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</si>
  <si>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</si>
  <si>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</si>
  <si>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</si>
  <si>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</si>
  <si>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</si>
  <si>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</si>
  <si>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</si>
  <si>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</si>
  <si>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</si>
  <si>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</si>
  <si>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</si>
  <si>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</si>
  <si>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</si>
  <si>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</si>
  <si>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</si>
  <si>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</si>
  <si>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</si>
  <si>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</si>
  <si>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</si>
  <si>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</si>
  <si>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</si>
  <si>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</si>
  <si>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</si>
  <si>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</si>
  <si>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</si>
  <si>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</si>
  <si>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</si>
  <si>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</si>
  <si>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</si>
  <si>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</si>
  <si>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</si>
  <si>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</si>
  <si>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</si>
  <si>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</si>
  <si>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</si>
  <si>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</si>
  <si>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</si>
  <si>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</si>
  <si>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</si>
  <si>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</si>
  <si>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</si>
  <si>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</si>
  <si>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</si>
  <si>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</si>
  <si>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</si>
  <si>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</si>
  <si>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</si>
  <si>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</si>
  <si>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</si>
  <si>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</si>
  <si>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</si>
  <si>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</si>
  <si>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</si>
  <si>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</si>
  <si>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</si>
  <si>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</si>
  <si>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</si>
  <si>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</si>
  <si>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</si>
  <si>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</si>
  <si>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</si>
  <si>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</si>
  <si>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</si>
  <si>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</si>
  <si>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</si>
  <si>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</si>
  <si>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</si>
  <si>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</si>
  <si>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</si>
  <si>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</si>
  <si>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</si>
  <si>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</si>
  <si>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</si>
  <si>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</si>
  <si>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</si>
  <si>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</si>
  <si>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</si>
  <si>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</si>
  <si>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</si>
  <si>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</si>
  <si>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</si>
  <si>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</si>
  <si>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</si>
  <si>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</si>
  <si>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</si>
  <si>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</si>
  <si>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</si>
  <si>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</si>
  <si>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</si>
  <si>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</si>
  <si>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</si>
  <si>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</si>
  <si>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</si>
  <si>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</si>
  <si>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</si>
  <si>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</si>
  <si>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</si>
  <si>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</si>
  <si>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</si>
  <si>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の水道料金は全国平均とほぼ同水準であり、経常収支比率は100％以上で、経営に必要な経費を水道料金等でほぼ賄うことができている状況にあるといえる。しかし、人口減少、節水型機器の普及等により給水収益は今後も減少傾向にあると予測されるので、令和元年度に策定した「岩美町水道事業経営戦略」により、徹底した効率化、経営基盤強化と財政マネジメントの向上を図っていく必要がある。なお、今後とも料金の収納強化を図り、確実に料金収入を確保していく必要がある。
　災害時に備えた管路及び構造物の耐震化等、今後も老朽化した施設の更新は必要となっていくが、これ以上企業債残高が過大となると将来世代への負担も増大となる。国庫補助金の充実を国に要望するとともに、あらゆる財源を活用し、企業債の借入れを抑制し中長期的に経営改善を図りたい。　　　　　　　　　　　　　　　　　　　　　　　　　　　　</t>
    <rPh sb="120" eb="122">
      <t>レイワ</t>
    </rPh>
    <rPh sb="122" eb="123">
      <t>ゲン</t>
    </rPh>
    <rPh sb="123" eb="125">
      <t>ネンド</t>
    </rPh>
    <rPh sb="126" eb="128">
      <t>サクテイ</t>
    </rPh>
    <rPh sb="131" eb="134">
      <t>イワミチョウ</t>
    </rPh>
    <rPh sb="134" eb="136">
      <t>スイドウ</t>
    </rPh>
    <rPh sb="136" eb="138">
      <t>ジギョウ</t>
    </rPh>
    <rPh sb="179" eb="181">
      <t>ヒツヨウ</t>
    </rPh>
    <rPh sb="234" eb="235">
      <t>オヨ</t>
    </rPh>
    <rPh sb="236" eb="239">
      <t>コウゾウブツ</t>
    </rPh>
    <rPh sb="253" eb="255">
      <t>シセツ</t>
    </rPh>
    <rPh sb="304" eb="305">
      <t>キン</t>
    </rPh>
    <rPh sb="306" eb="308">
      <t>ジュウジツ</t>
    </rPh>
    <rPh sb="309" eb="310">
      <t>クニ</t>
    </rPh>
    <rPh sb="311" eb="313">
      <t>ヨウボウ</t>
    </rPh>
    <rPh sb="324" eb="326">
      <t>ザイゲン</t>
    </rPh>
    <rPh sb="327" eb="329">
      <t>カツヨウ</t>
    </rPh>
    <phoneticPr fontId="4"/>
  </si>
  <si>
    <t>　①有形固定資産減価償却率は、前年度より1.47pt増加しているが②管路経年化率とともに、平均値を下回っており、他団体と比較して施設や管路の老朽化は進んでいない。③管路更新率においては、前年度より下回っており、管路の更新ペースは類似団体を下回っている。これらの指標により、本町の水道施設・管路等の状況は、老朽化が徐々に進んでおり、更新ペースを上げる必要があるといえる。
　また本町では中長期的な事業計画を策定した「岩美町水道事業経営戦略」に基づき、老朽化の著しい水道施設から国庫補助等を活用した管路等施設の耐震化、基幹水道構造物の耐震化を順次進めているところである。この耐震化推進事業により更なる有収率の向上、管路更新率の向上を目指したい。</t>
    <rPh sb="15" eb="18">
      <t>ゼンネンド</t>
    </rPh>
    <rPh sb="26" eb="28">
      <t>ゾウカ</t>
    </rPh>
    <rPh sb="119" eb="121">
      <t>シタマワ</t>
    </rPh>
    <rPh sb="156" eb="158">
      <t>ジョジョ</t>
    </rPh>
    <rPh sb="159" eb="160">
      <t>スス</t>
    </rPh>
    <rPh sb="171" eb="172">
      <t>ア</t>
    </rPh>
    <rPh sb="174" eb="176">
      <t>ヒツヨウ</t>
    </rPh>
    <rPh sb="214" eb="216">
      <t>ケイエイ</t>
    </rPh>
    <rPh sb="216" eb="218">
      <t>センリャク</t>
    </rPh>
    <rPh sb="257" eb="259">
      <t>キカン</t>
    </rPh>
    <rPh sb="259" eb="261">
      <t>スイドウ</t>
    </rPh>
    <rPh sb="261" eb="264">
      <t>コウゾウブツ</t>
    </rPh>
    <rPh sb="265" eb="267">
      <t>タイシン</t>
    </rPh>
    <rPh sb="267" eb="268">
      <t>カ</t>
    </rPh>
    <phoneticPr fontId="4"/>
  </si>
  <si>
    <t>　本町の水道料金は全国平均とほぼ同水準であるが、①経常収支比率は100％以上となっているものの全国及び類似団体平均値を下回っている。また、③流動比率においては、100％以上であり１年以内の償還財源の確保はできているが、全国及び類似団体平均値を下回っており、流動資産は減少傾向であること、④企業債残高対給水収益比率においては、平均値及び類似団体平均値と比較すると、年々目減りはしてきているものの企業債残高は依然過大であり、将来世代への負担が重くなっている。浄水場耐震化事業を控えており、企業債以外の国庫補助等の財源の更なる活用を実施する必要がある。
　⑤料金回収率は、一般家庭の使用水量増加により、前年度と比べて7.23pt増加して、全国及び類似団体平均値を上回っている。また、⑥給水原価においては、類似団体平均値を下回っており、全国平均と同等の数値となっている。②累積欠損金比率においては、累積欠損金は発生していないことから健全な経営状況にあるといえる。
　⑦施設利用率は昨年度より微減したが平均値より高いこと⑧有収率においても、平均値を上回っていることから効率的な施設利用ができており、収益につながる施設活用ができていると考えられる。　　　　　　　　　　　　　　　　　</t>
    <rPh sb="227" eb="230">
      <t>ジョウスイジョウ</t>
    </rPh>
    <rPh sb="230" eb="232">
      <t>タイシン</t>
    </rPh>
    <rPh sb="232" eb="233">
      <t>カ</t>
    </rPh>
    <rPh sb="233" eb="235">
      <t>ジギョウ</t>
    </rPh>
    <rPh sb="236" eb="237">
      <t>ヒカ</t>
    </rPh>
    <rPh sb="283" eb="285">
      <t>イッパン</t>
    </rPh>
    <rPh sb="285" eb="287">
      <t>カテイ</t>
    </rPh>
    <rPh sb="288" eb="290">
      <t>シヨウ</t>
    </rPh>
    <rPh sb="290" eb="292">
      <t>スイリョウ</t>
    </rPh>
    <rPh sb="292" eb="294">
      <t>ゾウカ</t>
    </rPh>
    <rPh sb="302" eb="303">
      <t>クラ</t>
    </rPh>
    <rPh sb="311" eb="313">
      <t>ゾウカ</t>
    </rPh>
    <rPh sb="328" eb="330">
      <t>ウワマワ</t>
    </rPh>
    <rPh sb="364" eb="366">
      <t>ゼンコク</t>
    </rPh>
    <rPh sb="366" eb="368">
      <t>ヘイキン</t>
    </rPh>
    <rPh sb="369" eb="371">
      <t>ドウトウ</t>
    </rPh>
    <rPh sb="372" eb="374">
      <t>スウチ</t>
    </rPh>
    <rPh sb="441" eb="443">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</si>
</sst>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1.33</c:v>
                </c:pt>
                <c:pt idx="1">
                  <c:v>1.3</c:v>
                </c:pt>
                <c:pt idx="2">
                  <c:v>0.37</c:v>
                </c:pt>
                <c:pt idx="3">
                  <c:v>0.11</c:v>
                </c:pt>
                <c:pt idx="4" formatCode="#,##0.00;&quot;△&quot;#,##0.00">
                  <c:v>0</c:v>
                </c:pt>
              </c:numCache>
            </c:numRef>
          </c:val>
          <c:extLst>
            <c:ext xmlns:c16="http://schemas.microsoft.com/office/drawing/2014/chart" uri="{C3380CC4-5D6E-409C-BE32-E72D297353CC}">
              <c16:uniqueId val="{00000000-2D3A-4750-9603-133B768E12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2D3A-4750-9603-133B768E12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69.06</c:v>
                </c:pt>
                <c:pt idx="1">
                  <c:v>68.8</c:v>
                </c:pt>
                <c:pt idx="2">
                  <c:v>66.81</c:v>
                </c:pt>
                <c:pt idx="3">
                  <c:v>64.180000000000007</c:v>
                </c:pt>
                <c:pt idx="4">
                  <c:v>63.23</c:v>
                </c:pt>
              </c:numCache>
            </c:numRef>
          </c:val>
          <c:extLst>
            <c:ext xmlns:c16="http://schemas.microsoft.com/office/drawing/2014/chart" uri="{C3380CC4-5D6E-409C-BE32-E72D297353CC}">
              <c16:uniqueId val="{00000000-9077-4139-8C81-C43F348507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9077-4139-8C81-C43F348507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82.21</c:v>
                </c:pt>
                <c:pt idx="1">
                  <c:v>83.8</c:v>
                </c:pt>
                <c:pt idx="2">
                  <c:v>83.71</c:v>
                </c:pt>
                <c:pt idx="3">
                  <c:v>84.59</c:v>
                </c:pt>
                <c:pt idx="4">
                  <c:v>83.77</c:v>
                </c:pt>
              </c:numCache>
            </c:numRef>
          </c:val>
          <c:extLst>
            <c:ext xmlns:c16="http://schemas.microsoft.com/office/drawing/2014/chart" uri="{C3380CC4-5D6E-409C-BE32-E72D297353CC}">
              <c16:uniqueId val="{00000000-3294-4A9F-90B5-CE1DFE38A9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3294-4A9F-90B5-CE1DFE38A9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107.29</c:v>
                </c:pt>
                <c:pt idx="1">
                  <c:v>105.94</c:v>
                </c:pt>
                <c:pt idx="2">
                  <c:v>102.13</c:v>
                </c:pt>
                <c:pt idx="3">
                  <c:v>100.29</c:v>
                </c:pt>
                <c:pt idx="4">
                  <c:v>106.43</c:v>
                </c:pt>
              </c:numCache>
            </c:numRef>
          </c:val>
          <c:extLst>
            <c:ext xmlns:c16="http://schemas.microsoft.com/office/drawing/2014/chart" uri="{C3380CC4-5D6E-409C-BE32-E72D297353CC}">
              <c16:uniqueId val="{00000000-1C74-40FD-B362-477BEBC6DB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1C74-40FD-B362-477BEBC6DB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36.049999999999997</c:v>
                </c:pt>
                <c:pt idx="1">
                  <c:v>37.619999999999997</c:v>
                </c:pt>
                <c:pt idx="2">
                  <c:v>39.14</c:v>
                </c:pt>
                <c:pt idx="3">
                  <c:v>41.13</c:v>
                </c:pt>
                <c:pt idx="4">
                  <c:v>42.6</c:v>
                </c:pt>
              </c:numCache>
            </c:numRef>
          </c:val>
          <c:extLst>
            <c:ext xmlns:c16="http://schemas.microsoft.com/office/drawing/2014/chart" uri="{C3380CC4-5D6E-409C-BE32-E72D297353CC}">
              <c16:uniqueId val="{00000000-FADB-4737-88E8-959388F973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FADB-4737-88E8-959388F973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0.52</c:v>
                </c:pt>
                <c:pt idx="1">
                  <c:v>0.52</c:v>
                </c:pt>
                <c:pt idx="2">
                  <c:v>0.52</c:v>
                </c:pt>
                <c:pt idx="3">
                  <c:v>0.37</c:v>
                </c:pt>
                <c:pt idx="4">
                  <c:v>0.37</c:v>
                </c:pt>
              </c:numCache>
            </c:numRef>
          </c:val>
          <c:extLst>
            <c:ext xmlns:c16="http://schemas.microsoft.com/office/drawing/2014/chart" uri="{C3380CC4-5D6E-409C-BE32-E72D297353CC}">
              <c16:uniqueId val="{00000000-2948-4641-83A0-D16D56252B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2948-4641-83A0-D16D56252B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59-4D94-9696-F549F7F25B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9A59-4D94-9696-F549F7F25B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245.58</c:v>
                </c:pt>
                <c:pt idx="1">
                  <c:v>226.86</c:v>
                </c:pt>
                <c:pt idx="2">
                  <c:v>237.16</c:v>
                </c:pt>
                <c:pt idx="3">
                  <c:v>220.44</c:v>
                </c:pt>
                <c:pt idx="4">
                  <c:v>208.19</c:v>
                </c:pt>
              </c:numCache>
            </c:numRef>
          </c:val>
          <c:extLst>
            <c:ext xmlns:c16="http://schemas.microsoft.com/office/drawing/2014/chart" uri="{C3380CC4-5D6E-409C-BE32-E72D297353CC}">
              <c16:uniqueId val="{00000000-045A-4C24-85F2-B3E20D310E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045A-4C24-85F2-B3E20D310E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922.97</c:v>
                </c:pt>
                <c:pt idx="1">
                  <c:v>885.72</c:v>
                </c:pt>
                <c:pt idx="2">
                  <c:v>904.43</c:v>
                </c:pt>
                <c:pt idx="3">
                  <c:v>891.43</c:v>
                </c:pt>
                <c:pt idx="4">
                  <c:v>862.33</c:v>
                </c:pt>
              </c:numCache>
            </c:numRef>
          </c:val>
          <c:extLst>
            <c:ext xmlns:c16="http://schemas.microsoft.com/office/drawing/2014/chart" uri="{C3380CC4-5D6E-409C-BE32-E72D297353CC}">
              <c16:uniqueId val="{00000000-E028-4C5D-9B7B-5DBB2DAA1C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E028-4C5D-9B7B-5DBB2DAA1C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99.96</c:v>
                </c:pt>
                <c:pt idx="1">
                  <c:v>101.19</c:v>
                </c:pt>
                <c:pt idx="2">
                  <c:v>97.44</c:v>
                </c:pt>
                <c:pt idx="3">
                  <c:v>94.58</c:v>
                </c:pt>
                <c:pt idx="4">
                  <c:v>101.81</c:v>
                </c:pt>
              </c:numCache>
            </c:numRef>
          </c:val>
          <c:extLst>
            <c:ext xmlns:c16="http://schemas.microsoft.com/office/drawing/2014/chart" uri="{C3380CC4-5D6E-409C-BE32-E72D297353CC}">
              <c16:uniqueId val="{00000000-EADE-432F-9C58-84BAAC0012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EADE-432F-9C58-84BAAC0012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172.67</c:v>
                </c:pt>
                <c:pt idx="1">
                  <c:v>171.03</c:v>
                </c:pt>
                <c:pt idx="2">
                  <c:v>176.64</c:v>
                </c:pt>
                <c:pt idx="3">
                  <c:v>181.59</c:v>
                </c:pt>
                <c:pt idx="4">
                  <c:v>167.98</c:v>
                </c:pt>
              </c:numCache>
            </c:numRef>
          </c:val>
          <c:extLst>
            <c:ext xmlns:c16="http://schemas.microsoft.com/office/drawing/2014/chart" uri="{C3380CC4-5D6E-409C-BE32-E72D297353CC}">
              <c16:uniqueId val="{00000000-2D6E-491E-807D-F194ACFEE5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2D6E-491E-807D-F194ACFEE5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鳥取県　岩美町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11278</v>
      </c>
      <c r="AM8" s="61"/>
      <c r="AN8" s="61"/>
      <c r="AO8" s="61"/>
      <c r="AP8" s="61"/>
      <c r="AQ8" s="61"/>
      <c r="AR8" s="61"/>
      <c r="AS8" s="61"/>
      <c r="AT8" s="52">
        <f>データ!$S$6</f>
        <v>122.32</v>
      </c>
      <c r="AU8" s="53"/>
      <c r="AV8" s="53"/>
      <c r="AW8" s="53"/>
      <c r="AX8" s="53"/>
      <c r="AY8" s="53"/>
      <c r="AZ8" s="53"/>
      <c r="BA8" s="53"/>
      <c r="BB8" s="54">
        <f>データ!$T$6</f>
        <v>92.2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52.21</v>
      </c>
      <c r="J10" s="53"/>
      <c r="K10" s="53"/>
      <c r="L10" s="53"/>
      <c r="M10" s="53"/>
      <c r="N10" s="53"/>
      <c r="O10" s="64"/>
      <c r="P10" s="54">
        <f>データ!$P$6</f>
        <v>98.43</v>
      </c>
      <c r="Q10" s="54"/>
      <c r="R10" s="54"/>
      <c r="S10" s="54"/>
      <c r="T10" s="54"/>
      <c r="U10" s="54"/>
      <c r="V10" s="54"/>
      <c r="W10" s="61">
        <f>データ!$Q$6</f>
        <v>3267</v>
      </c>
      <c r="X10" s="61"/>
      <c r="Y10" s="61"/>
      <c r="Z10" s="61"/>
      <c r="AA10" s="61"/>
      <c r="AB10" s="61"/>
      <c r="AC10" s="61"/>
      <c r="AD10" s="2"/>
      <c r="AE10" s="2"/>
      <c r="AF10" s="2"/>
      <c r="AG10" s="2"/>
      <c r="AH10" s="4"/>
      <c r="AI10" s="4"/>
      <c r="AJ10" s="4"/>
      <c r="AK10" s="4"/>
      <c r="AL10" s="61">
        <f>データ!$U$6</f>
        <v>11043</v>
      </c>
      <c r="AM10" s="61"/>
      <c r="AN10" s="61"/>
      <c r="AO10" s="61"/>
      <c r="AP10" s="61"/>
      <c r="AQ10" s="61"/>
      <c r="AR10" s="61"/>
      <c r="AS10" s="61"/>
      <c r="AT10" s="52">
        <f>データ!$V$6</f>
        <v>82.99</v>
      </c>
      <c r="AU10" s="53"/>
      <c r="AV10" s="53"/>
      <c r="AW10" s="53"/>
      <c r="AX10" s="53"/>
      <c r="AY10" s="53"/>
      <c r="AZ10" s="53"/>
      <c r="BA10" s="53"/>
      <c r="BB10" s="54">
        <f>データ!$W$6</f>
        <v>133.06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848+ICszMO/CGTTA69T0/ddcTPIlhMBJm8pbipUlN0e5T9cAT6yT9hI862F2mSzTpDJsP6hHZpBbQ4Ej+YaUA==" saltValue="XV+Adiq5nZ5liffM0Yum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313025</v>
      </c>
      <c r="D6" s="34">
        <f t="shared" si="3"/>
        <v>46</v>
      </c>
      <c r="E6" s="34">
        <f t="shared" si="3"/>
        <v>1</v>
      </c>
      <c r="F6" s="34">
        <f t="shared" si="3"/>
        <v>0</v>
      </c>
      <c r="G6" s="34">
        <f t="shared" si="3"/>
        <v>1</v>
      </c>
      <c r="H6" s="34" t="str">
        <f t="shared" si="3"/>
        <v>鳥取県　岩美町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52.21</v>
      </c>
      <c r="P6" s="35">
        <f t="shared" si="3"/>
        <v>98.43</v>
      </c>
      <c r="Q6" s="35">
        <f t="shared" si="3"/>
        <v>3267</v>
      </c>
      <c r="R6" s="35">
        <f t="shared" si="3"/>
        <v>11278</v>
      </c>
      <c r="S6" s="35">
        <f t="shared" si="3"/>
        <v>122.32</v>
      </c>
      <c r="T6" s="35">
        <f t="shared" si="3"/>
        <v>92.2</v>
      </c>
      <c r="U6" s="35">
        <f t="shared" si="3"/>
        <v>11043</v>
      </c>
      <c r="V6" s="35">
        <f t="shared" si="3"/>
        <v>82.99</v>
      </c>
      <c r="W6" s="35">
        <f t="shared" si="3"/>
        <v>133.06</v>
      </c>
      <c r="X6" s="36">
        <f>IF(X7="",NA(),X7)</f>
        <v>107.29</v>
      </c>
      <c r="Y6" s="36">
        <f t="shared" ref="Y6:AG6" si="4">IF(Y7="",NA(),Y7)</f>
        <v>105.94</v>
      </c>
      <c r="Z6" s="36">
        <f t="shared" si="4"/>
        <v>102.13</v>
      </c>
      <c r="AA6" s="36">
        <f t="shared" si="4"/>
        <v>100.29</v>
      </c>
      <c r="AB6" s="36">
        <f t="shared" si="4"/>
        <v>106.43</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245.58</v>
      </c>
      <c r="AU6" s="36">
        <f t="shared" ref="AU6:BC6" si="6">IF(AU7="",NA(),AU7)</f>
        <v>226.86</v>
      </c>
      <c r="AV6" s="36">
        <f t="shared" si="6"/>
        <v>237.16</v>
      </c>
      <c r="AW6" s="36">
        <f t="shared" si="6"/>
        <v>220.44</v>
      </c>
      <c r="AX6" s="36">
        <f t="shared" si="6"/>
        <v>208.19</v>
      </c>
      <c r="AY6" s="36">
        <f t="shared" si="6"/>
        <v>388.67</v>
      </c>
      <c r="AZ6" s="36">
        <f t="shared" si="6"/>
        <v>355.27</v>
      </c>
      <c r="BA6" s="36">
        <f t="shared" si="6"/>
        <v>359.7</v>
      </c>
      <c r="BB6" s="36">
        <f t="shared" si="6"/>
        <v>362.93</v>
      </c>
      <c r="BC6" s="36">
        <f t="shared" si="6"/>
        <v>371.81</v>
      </c>
      <c r="BD6" s="35" t="str">
        <f>IF(BD7="","",IF(BD7="-","【-】","【"&amp;SUBSTITUTE(TEXT(BD7,"#,##0.00"),"-","△")&amp;"】"))</f>
        <v>【260.31】</v>
      </c>
      <c r="BE6" s="36">
        <f>IF(BE7="",NA(),BE7)</f>
        <v>922.97</v>
      </c>
      <c r="BF6" s="36">
        <f t="shared" ref="BF6:BN6" si="7">IF(BF7="",NA(),BF7)</f>
        <v>885.72</v>
      </c>
      <c r="BG6" s="36">
        <f t="shared" si="7"/>
        <v>904.43</v>
      </c>
      <c r="BH6" s="36">
        <f t="shared" si="7"/>
        <v>891.43</v>
      </c>
      <c r="BI6" s="36">
        <f t="shared" si="7"/>
        <v>862.33</v>
      </c>
      <c r="BJ6" s="36">
        <f t="shared" si="7"/>
        <v>422.5</v>
      </c>
      <c r="BK6" s="36">
        <f t="shared" si="7"/>
        <v>458.27</v>
      </c>
      <c r="BL6" s="36">
        <f t="shared" si="7"/>
        <v>447.01</v>
      </c>
      <c r="BM6" s="36">
        <f t="shared" si="7"/>
        <v>439.05</v>
      </c>
      <c r="BN6" s="36">
        <f t="shared" si="7"/>
        <v>465.85</v>
      </c>
      <c r="BO6" s="35" t="str">
        <f>IF(BO7="","",IF(BO7="-","【-】","【"&amp;SUBSTITUTE(TEXT(BO7,"#,##0.00"),"-","△")&amp;"】"))</f>
        <v>【275.67】</v>
      </c>
      <c r="BP6" s="36">
        <f>IF(BP7="",NA(),BP7)</f>
        <v>99.96</v>
      </c>
      <c r="BQ6" s="36">
        <f t="shared" ref="BQ6:BY6" si="8">IF(BQ7="",NA(),BQ7)</f>
        <v>101.19</v>
      </c>
      <c r="BR6" s="36">
        <f t="shared" si="8"/>
        <v>97.44</v>
      </c>
      <c r="BS6" s="36">
        <f t="shared" si="8"/>
        <v>94.58</v>
      </c>
      <c r="BT6" s="36">
        <f t="shared" si="8"/>
        <v>101.81</v>
      </c>
      <c r="BU6" s="36">
        <f t="shared" si="8"/>
        <v>101.64</v>
      </c>
      <c r="BV6" s="36">
        <f t="shared" si="8"/>
        <v>96.77</v>
      </c>
      <c r="BW6" s="36">
        <f t="shared" si="8"/>
        <v>95.81</v>
      </c>
      <c r="BX6" s="36">
        <f t="shared" si="8"/>
        <v>95.26</v>
      </c>
      <c r="BY6" s="36">
        <f t="shared" si="8"/>
        <v>92.39</v>
      </c>
      <c r="BZ6" s="35" t="str">
        <f>IF(BZ7="","",IF(BZ7="-","【-】","【"&amp;SUBSTITUTE(TEXT(BZ7,"#,##0.00"),"-","△")&amp;"】"))</f>
        <v>【100.05】</v>
      </c>
      <c r="CA6" s="36">
        <f>IF(CA7="",NA(),CA7)</f>
        <v>172.67</v>
      </c>
      <c r="CB6" s="36">
        <f t="shared" ref="CB6:CJ6" si="9">IF(CB7="",NA(),CB7)</f>
        <v>171.03</v>
      </c>
      <c r="CC6" s="36">
        <f t="shared" si="9"/>
        <v>176.64</v>
      </c>
      <c r="CD6" s="36">
        <f t="shared" si="9"/>
        <v>181.59</v>
      </c>
      <c r="CE6" s="36">
        <f t="shared" si="9"/>
        <v>167.98</v>
      </c>
      <c r="CF6" s="36">
        <f t="shared" si="9"/>
        <v>179.16</v>
      </c>
      <c r="CG6" s="36">
        <f t="shared" si="9"/>
        <v>187.18</v>
      </c>
      <c r="CH6" s="36">
        <f t="shared" si="9"/>
        <v>189.58</v>
      </c>
      <c r="CI6" s="36">
        <f t="shared" si="9"/>
        <v>192.82</v>
      </c>
      <c r="CJ6" s="36">
        <f t="shared" si="9"/>
        <v>192.98</v>
      </c>
      <c r="CK6" s="35" t="str">
        <f>IF(CK7="","",IF(CK7="-","【-】","【"&amp;SUBSTITUTE(TEXT(CK7,"#,##0.00"),"-","△")&amp;"】"))</f>
        <v>【166.40】</v>
      </c>
      <c r="CL6" s="36">
        <f>IF(CL7="",NA(),CL7)</f>
        <v>69.06</v>
      </c>
      <c r="CM6" s="36">
        <f t="shared" ref="CM6:CU6" si="10">IF(CM7="",NA(),CM7)</f>
        <v>68.8</v>
      </c>
      <c r="CN6" s="36">
        <f t="shared" si="10"/>
        <v>66.81</v>
      </c>
      <c r="CO6" s="36">
        <f t="shared" si="10"/>
        <v>64.180000000000007</v>
      </c>
      <c r="CP6" s="36">
        <f t="shared" si="10"/>
        <v>63.23</v>
      </c>
      <c r="CQ6" s="36">
        <f t="shared" si="10"/>
        <v>54.24</v>
      </c>
      <c r="CR6" s="36">
        <f t="shared" si="10"/>
        <v>55.88</v>
      </c>
      <c r="CS6" s="36">
        <f t="shared" si="10"/>
        <v>55.22</v>
      </c>
      <c r="CT6" s="36">
        <f t="shared" si="10"/>
        <v>54.05</v>
      </c>
      <c r="CU6" s="36">
        <f t="shared" si="10"/>
        <v>54.43</v>
      </c>
      <c r="CV6" s="35" t="str">
        <f>IF(CV7="","",IF(CV7="-","【-】","【"&amp;SUBSTITUTE(TEXT(CV7,"#,##0.00"),"-","△")&amp;"】"))</f>
        <v>【60.69】</v>
      </c>
      <c r="CW6" s="36">
        <f>IF(CW7="",NA(),CW7)</f>
        <v>82.21</v>
      </c>
      <c r="CX6" s="36">
        <f t="shared" ref="CX6:DF6" si="11">IF(CX7="",NA(),CX7)</f>
        <v>83.8</v>
      </c>
      <c r="CY6" s="36">
        <f t="shared" si="11"/>
        <v>83.71</v>
      </c>
      <c r="CZ6" s="36">
        <f t="shared" si="11"/>
        <v>84.59</v>
      </c>
      <c r="DA6" s="36">
        <f t="shared" si="11"/>
        <v>83.77</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36.049999999999997</v>
      </c>
      <c r="DI6" s="36">
        <f t="shared" ref="DI6:DQ6" si="12">IF(DI7="",NA(),DI7)</f>
        <v>37.619999999999997</v>
      </c>
      <c r="DJ6" s="36">
        <f t="shared" si="12"/>
        <v>39.14</v>
      </c>
      <c r="DK6" s="36">
        <f t="shared" si="12"/>
        <v>41.13</v>
      </c>
      <c r="DL6" s="36">
        <f t="shared" si="12"/>
        <v>42.6</v>
      </c>
      <c r="DM6" s="36">
        <f t="shared" si="12"/>
        <v>48.14</v>
      </c>
      <c r="DN6" s="36">
        <f t="shared" si="12"/>
        <v>46.61</v>
      </c>
      <c r="DO6" s="36">
        <f t="shared" si="12"/>
        <v>47.97</v>
      </c>
      <c r="DP6" s="36">
        <f t="shared" si="12"/>
        <v>49.12</v>
      </c>
      <c r="DQ6" s="36">
        <f t="shared" si="12"/>
        <v>49.39</v>
      </c>
      <c r="DR6" s="35" t="str">
        <f>IF(DR7="","",IF(DR7="-","【-】","【"&amp;SUBSTITUTE(TEXT(DR7,"#,##0.00"),"-","△")&amp;"】"))</f>
        <v>【50.19】</v>
      </c>
      <c r="DS6" s="36">
        <f>IF(DS7="",NA(),DS7)</f>
        <v>0.52</v>
      </c>
      <c r="DT6" s="36">
        <f t="shared" ref="DT6:EB6" si="13">IF(DT7="",NA(),DT7)</f>
        <v>0.52</v>
      </c>
      <c r="DU6" s="36">
        <f t="shared" si="13"/>
        <v>0.52</v>
      </c>
      <c r="DV6" s="36">
        <f t="shared" si="13"/>
        <v>0.37</v>
      </c>
      <c r="DW6" s="36">
        <f t="shared" si="13"/>
        <v>0.37</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1.33</v>
      </c>
      <c r="EE6" s="36">
        <f t="shared" ref="EE6:EM6" si="14">IF(EE7="",NA(),EE7)</f>
        <v>1.3</v>
      </c>
      <c r="EF6" s="36">
        <f t="shared" si="14"/>
        <v>0.37</v>
      </c>
      <c r="EG6" s="36">
        <f t="shared" si="14"/>
        <v>0.11</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313025</v>
      </c>
      <c r="D7" s="38">
        <v>46</v>
      </c>
      <c r="E7" s="38">
        <v>1</v>
      </c>
      <c r="F7" s="38">
        <v>0</v>
      </c>
      <c r="G7" s="38">
        <v>1</v>
      </c>
      <c r="H7" s="38" t="s">
        <v>93</v>
      </c>
      <c r="I7" s="38" t="s">
        <v>94</v>
      </c>
      <c r="J7" s="38" t="s">
        <v>95</v>
      </c>
      <c r="K7" s="38" t="s">
        <v>96</v>
      </c>
      <c r="L7" s="38" t="s">
        <v>97</v>
      </c>
      <c r="M7" s="38" t="s">
        <v>98</v>
      </c>
      <c r="N7" s="39" t="s">
        <v>99</v>
      </c>
      <c r="O7" s="39">
        <v>52.21</v>
      </c>
      <c r="P7" s="39">
        <v>98.43</v>
      </c>
      <c r="Q7" s="39">
        <v>3267</v>
      </c>
      <c r="R7" s="39">
        <v>11278</v>
      </c>
      <c r="S7" s="39">
        <v>122.32</v>
      </c>
      <c r="T7" s="39">
        <v>92.2</v>
      </c>
      <c r="U7" s="39">
        <v>11043</v>
      </c>
      <c r="V7" s="39">
        <v>82.99</v>
      </c>
      <c r="W7" s="39">
        <v>133.06</v>
      </c>
      <c r="X7" s="39">
        <v>107.29</v>
      </c>
      <c r="Y7" s="39">
        <v>105.94</v>
      </c>
      <c r="Z7" s="39">
        <v>102.13</v>
      </c>
      <c r="AA7" s="39">
        <v>100.29</v>
      </c>
      <c r="AB7" s="39">
        <v>106.43</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245.58</v>
      </c>
      <c r="AU7" s="39">
        <v>226.86</v>
      </c>
      <c r="AV7" s="39">
        <v>237.16</v>
      </c>
      <c r="AW7" s="39">
        <v>220.44</v>
      </c>
      <c r="AX7" s="39">
        <v>208.19</v>
      </c>
      <c r="AY7" s="39">
        <v>388.67</v>
      </c>
      <c r="AZ7" s="39">
        <v>355.27</v>
      </c>
      <c r="BA7" s="39">
        <v>359.7</v>
      </c>
      <c r="BB7" s="39">
        <v>362.93</v>
      </c>
      <c r="BC7" s="39">
        <v>371.81</v>
      </c>
      <c r="BD7" s="39">
        <v>260.31</v>
      </c>
      <c r="BE7" s="39">
        <v>922.97</v>
      </c>
      <c r="BF7" s="39">
        <v>885.72</v>
      </c>
      <c r="BG7" s="39">
        <v>904.43</v>
      </c>
      <c r="BH7" s="39">
        <v>891.43</v>
      </c>
      <c r="BI7" s="39">
        <v>862.33</v>
      </c>
      <c r="BJ7" s="39">
        <v>422.5</v>
      </c>
      <c r="BK7" s="39">
        <v>458.27</v>
      </c>
      <c r="BL7" s="39">
        <v>447.01</v>
      </c>
      <c r="BM7" s="39">
        <v>439.05</v>
      </c>
      <c r="BN7" s="39">
        <v>465.85</v>
      </c>
      <c r="BO7" s="39">
        <v>275.67</v>
      </c>
      <c r="BP7" s="39">
        <v>99.96</v>
      </c>
      <c r="BQ7" s="39">
        <v>101.19</v>
      </c>
      <c r="BR7" s="39">
        <v>97.44</v>
      </c>
      <c r="BS7" s="39">
        <v>94.58</v>
      </c>
      <c r="BT7" s="39">
        <v>101.81</v>
      </c>
      <c r="BU7" s="39">
        <v>101.64</v>
      </c>
      <c r="BV7" s="39">
        <v>96.77</v>
      </c>
      <c r="BW7" s="39">
        <v>95.81</v>
      </c>
      <c r="BX7" s="39">
        <v>95.26</v>
      </c>
      <c r="BY7" s="39">
        <v>92.39</v>
      </c>
      <c r="BZ7" s="39">
        <v>100.05</v>
      </c>
      <c r="CA7" s="39">
        <v>172.67</v>
      </c>
      <c r="CB7" s="39">
        <v>171.03</v>
      </c>
      <c r="CC7" s="39">
        <v>176.64</v>
      </c>
      <c r="CD7" s="39">
        <v>181.59</v>
      </c>
      <c r="CE7" s="39">
        <v>167.98</v>
      </c>
      <c r="CF7" s="39">
        <v>179.16</v>
      </c>
      <c r="CG7" s="39">
        <v>187.18</v>
      </c>
      <c r="CH7" s="39">
        <v>189.58</v>
      </c>
      <c r="CI7" s="39">
        <v>192.82</v>
      </c>
      <c r="CJ7" s="39">
        <v>192.98</v>
      </c>
      <c r="CK7" s="39">
        <v>166.4</v>
      </c>
      <c r="CL7" s="39">
        <v>69.06</v>
      </c>
      <c r="CM7" s="39">
        <v>68.8</v>
      </c>
      <c r="CN7" s="39">
        <v>66.81</v>
      </c>
      <c r="CO7" s="39">
        <v>64.180000000000007</v>
      </c>
      <c r="CP7" s="39">
        <v>63.23</v>
      </c>
      <c r="CQ7" s="39">
        <v>54.24</v>
      </c>
      <c r="CR7" s="39">
        <v>55.88</v>
      </c>
      <c r="CS7" s="39">
        <v>55.22</v>
      </c>
      <c r="CT7" s="39">
        <v>54.05</v>
      </c>
      <c r="CU7" s="39">
        <v>54.43</v>
      </c>
      <c r="CV7" s="39">
        <v>60.69</v>
      </c>
      <c r="CW7" s="39">
        <v>82.21</v>
      </c>
      <c r="CX7" s="39">
        <v>83.8</v>
      </c>
      <c r="CY7" s="39">
        <v>83.71</v>
      </c>
      <c r="CZ7" s="39">
        <v>84.59</v>
      </c>
      <c r="DA7" s="39">
        <v>83.77</v>
      </c>
      <c r="DB7" s="39">
        <v>81.680000000000007</v>
      </c>
      <c r="DC7" s="39">
        <v>80.989999999999995</v>
      </c>
      <c r="DD7" s="39">
        <v>80.930000000000007</v>
      </c>
      <c r="DE7" s="39">
        <v>80.510000000000005</v>
      </c>
      <c r="DF7" s="39">
        <v>79.44</v>
      </c>
      <c r="DG7" s="39">
        <v>89.82</v>
      </c>
      <c r="DH7" s="39">
        <v>36.049999999999997</v>
      </c>
      <c r="DI7" s="39">
        <v>37.619999999999997</v>
      </c>
      <c r="DJ7" s="39">
        <v>39.14</v>
      </c>
      <c r="DK7" s="39">
        <v>41.13</v>
      </c>
      <c r="DL7" s="39">
        <v>42.6</v>
      </c>
      <c r="DM7" s="39">
        <v>48.14</v>
      </c>
      <c r="DN7" s="39">
        <v>46.61</v>
      </c>
      <c r="DO7" s="39">
        <v>47.97</v>
      </c>
      <c r="DP7" s="39">
        <v>49.12</v>
      </c>
      <c r="DQ7" s="39">
        <v>49.39</v>
      </c>
      <c r="DR7" s="39">
        <v>50.19</v>
      </c>
      <c r="DS7" s="39">
        <v>0.52</v>
      </c>
      <c r="DT7" s="39">
        <v>0.52</v>
      </c>
      <c r="DU7" s="39">
        <v>0.52</v>
      </c>
      <c r="DV7" s="39">
        <v>0.37</v>
      </c>
      <c r="DW7" s="39">
        <v>0.37</v>
      </c>
      <c r="DX7" s="39">
        <v>11.13</v>
      </c>
      <c r="DY7" s="39">
        <v>10.84</v>
      </c>
      <c r="DZ7" s="39">
        <v>15.33</v>
      </c>
      <c r="EA7" s="39">
        <v>16.760000000000002</v>
      </c>
      <c r="EB7" s="39">
        <v>18.57</v>
      </c>
      <c r="EC7" s="39">
        <v>20.63</v>
      </c>
      <c r="ED7" s="39">
        <v>1.33</v>
      </c>
      <c r="EE7" s="39">
        <v>1.3</v>
      </c>
      <c r="EF7" s="39">
        <v>0.37</v>
      </c>
      <c r="EG7" s="39">
        <v>0.11</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岩美町役場</cp:lastModifiedBy>
  <cp:lastPrinted>2022-01-21T01:08:21Z</cp:lastPrinted>
  <dcterms:created xsi:type="dcterms:W3CDTF">2021-12-03T06:54:54Z</dcterms:created>
  <dcterms:modified xsi:type="dcterms:W3CDTF">2022-01-21T01:22:05Z</dcterms:modified>
  <cp:category/>
</cp:coreProperties>
</file>