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-FILE\drv_d\ファイルサーバ1\都市整備課\都市政策係\都市計画事務\その他\庁内調査・照会\03 財政課\経営戦略\経営戦略\経営比較分析表（R2決算）\"/>
    </mc:Choice>
  </mc:AlternateContent>
  <workbookProtection workbookAlgorithmName="SHA-512" workbookHashValue="5rD4k+qXq4ft7fAf7Bh4ttADDxmPS6X7yb7iMoeHm9xfMjjQkJkEzQvLte+6YRUOdRwLt4bORGP32pzQ8FQIbw==" workbookSaltValue="TgCDcNfsARN7tXL/dnIAiQ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MA51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HP76" i="4"/>
  <c r="KO51" i="4"/>
  <c r="LE76" i="4"/>
  <c r="FX51" i="4"/>
  <c r="KO30" i="4"/>
  <c r="BG51" i="4"/>
  <c r="HA76" i="4"/>
  <c r="AN51" i="4"/>
  <c r="FE30" i="4"/>
  <c r="AN30" i="4"/>
  <c r="JV30" i="4"/>
  <c r="AG76" i="4"/>
  <c r="JV51" i="4"/>
  <c r="KP76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<sst xmlns="http://schemas.openxmlformats.org/spreadsheetml/2006/main" count="278" uniqueCount="139">
  <si>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</si>
  <si>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</si>
  <si>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</si>
  <si>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</si>
  <si>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</si>
  <si>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</si>
  <si>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</si>
  <si>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</si>
  <si>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</si>
  <si>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</si>
  <si>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</si>
  <si>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</si>
  <si>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</si>
  <si>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</si>
  <si>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</si>
  <si>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</si>
  <si>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</si>
  <si>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</si>
  <si>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</si>
  <si>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</si>
  <si>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</si>
  <si>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</si>
  <si>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</si>
  <si>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</si>
  <si>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</si>
  <si>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</si>
  <si>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</si>
  <si>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</si>
  <si>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</si>
  <si>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</si>
  <si>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</si>
  <si>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</si>
  <si>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</si>
  <si>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</si>
  <si>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</si>
  <si>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</si>
  <si>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</si>
  <si>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</si>
  <si>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</si>
  <si>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</si>
  <si>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</si>
  <si>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</si>
  <si>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</si>
  <si>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</si>
  <si>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</si>
  <si>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</si>
  <si>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</si>
  <si>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</si>
  <si>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</si>
  <si>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</si>
  <si>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</si>
  <si>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</si>
  <si>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</si>
  <si>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</si>
  <si>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</si>
  <si>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</si>
  <si>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</si>
  <si>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</si>
  <si>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</si>
  <si>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</si>
  <si>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</si>
  <si>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</si>
  <si>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</si>
  <si>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</si>
  <si>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</si>
  <si>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</si>
  <si>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</si>
  <si>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</si>
  <si>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</si>
  <si>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</si>
  <si>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</si>
  <si>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</si>
  <si>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</si>
  <si>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</si>
  <si>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</si>
  <si>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</si>
  <si>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</si>
  <si>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</si>
  <si>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</si>
  <si>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</si>
  <si>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</si>
  <si>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</si>
  <si>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</si>
  <si>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</si>
  <si>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</si>
  <si>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</si>
  <si>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</si>
  <si>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</si>
  <si>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</si>
  <si>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</si>
  <si>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</si>
  <si>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</si>
  <si>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</si>
  <si>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</si>
  <si>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</si>
  <si>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</si>
  <si>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</si>
  <si>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</si>
  <si>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</si>
  <si>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</si>
  <si>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</si>
  <si>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</si>
  <si>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</si>
  <si>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</si>
  <si>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</si>
  <si>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</si>
  <si>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</si>
  <si>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</si>
  <si>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</si>
  <si>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</si>
  <si>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</si>
  <si>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</si>
  <si>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</si>
  <si>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</si>
  <si>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</si>
  <si>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</si>
  <si>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</si>
  <si>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</si>
  <si>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鳥取県　境港市</t>
  </si>
  <si>
    <t>大正町駐車場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</si>
  <si>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</si>
  <si>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</si>
  <si>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</si>
  <si>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</si>
  <si>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</si>
  <si>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</si>
  <si>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</si>
  <si>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</si>
  <si>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</si>
  <si>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</si>
  <si>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</si>
  <si>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</si>
  <si>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</si>
  <si>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</si>
  <si>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</si>
  <si>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広場式の駐車場であり、今後の設備投資についても規模の大きなものは計画していない。
　現在、企業債の残高は無く、今後も借入の予定は無い。</t>
    <phoneticPr fontId="5"/>
  </si>
  <si>
    <t>　水木しげるロードの観光客の減少や、周辺地域への民間駐車場の開設などにより、利用客数は減少傾向にあったが、平成３０年７月に近隣の水木しげるロードがリニューアルしたことにより、観光客が増加し、利用者数も増加した。
　観光地に隣接した駐車場であり、平日の利用客が少ないため稼働率は低めの水準で推移しているが、今後も安定した利用が見込まれる。
　令和２年度は、新型コロナ禍による移動制限等の影響を受け、利用客数が大きく減少した。</t>
    <rPh sb="61" eb="63">
      <t>キンリン</t>
    </rPh>
    <rPh sb="87" eb="90">
      <t>カンコウキャク</t>
    </rPh>
    <rPh sb="91" eb="93">
      <t>ゾウカ</t>
    </rPh>
    <rPh sb="170" eb="172">
      <t>レイワ</t>
    </rPh>
    <rPh sb="173" eb="175">
      <t>ネンド</t>
    </rPh>
    <rPh sb="177" eb="179">
      <t>シンガタ</t>
    </rPh>
    <rPh sb="182" eb="183">
      <t>カ</t>
    </rPh>
    <rPh sb="186" eb="191">
      <t>イドウセイゲントウ</t>
    </rPh>
    <rPh sb="192" eb="194">
      <t>エイキョウ</t>
    </rPh>
    <rPh sb="195" eb="196">
      <t>ウ</t>
    </rPh>
    <rPh sb="198" eb="202">
      <t>リヨウキャクスウ</t>
    </rPh>
    <rPh sb="203" eb="204">
      <t>オオ</t>
    </rPh>
    <rPh sb="206" eb="208">
      <t>ゲンショウ</t>
    </rPh>
    <phoneticPr fontId="5"/>
  </si>
  <si>
    <t>　地方債の償還完了に伴い、平成２９年度に単年度収支が黒字となった。
　令和２年度は、新型コロナ禍のより利用者数が減少したが、今後も単年度収支は黒字のまま推移し、実質収支についても数年後には黒字化すると見込んでいる。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今後も黒字が継続することが見込まれるが、維持管理費が過大とならないよう抑制に努める。</t>
    <rPh sb="35" eb="37">
      <t>レイワ</t>
    </rPh>
    <rPh sb="38" eb="40">
      <t>ネンド</t>
    </rPh>
    <rPh sb="42" eb="44">
      <t>シンガタ</t>
    </rPh>
    <rPh sb="47" eb="48">
      <t>カ</t>
    </rPh>
    <rPh sb="51" eb="55">
      <t>リヨウシャスウ</t>
    </rPh>
    <rPh sb="56" eb="58">
      <t>ゲンショウ</t>
    </rPh>
    <rPh sb="226" eb="228">
      <t>カダイ</t>
    </rPh>
    <phoneticPr fontId="5"/>
  </si>
  <si>
    <t>　収益的収支比率は、地方債を短期間で償還したことの影響により５０％程度で推移し、単年度収支は赤字となっていたが、平成２８年度に償還が完了したことから、平成２９年度以降は黒字に転じている。
　平成３０年度には近隣の観光地である水木しげるロードがリニューアルオープンしたことなどにより、観光客が増加し、収益が大幅に伸びたが、令和2年度は新型コロナ禍の影響を受け、大きく減少している。</t>
    <rPh sb="160" eb="162">
      <t>レイワ</t>
    </rPh>
    <rPh sb="163" eb="165">
      <t>ネンド</t>
    </rPh>
    <rPh sb="166" eb="168">
      <t>シンガタ</t>
    </rPh>
    <rPh sb="171" eb="172">
      <t>カ</t>
    </rPh>
    <rPh sb="173" eb="175">
      <t>エイキョウ</t>
    </rPh>
    <rPh sb="176" eb="177">
      <t>ウ</t>
    </rPh>
    <rPh sb="179" eb="180">
      <t>オオ</t>
    </rPh>
    <rPh sb="182" eb="184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</si>
</sst>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220.4</c:v>
                </c:pt>
                <c:pt idx="2">
                  <c:v>498.7</c:v>
                </c:pt>
                <c:pt idx="3">
                  <c:v>377.2</c:v>
                </c:pt>
                <c:pt idx="4">
                  <c:v>225.3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83A-9E8F-FF0740BF2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3-483A-9E8F-FF0740BF2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5-496D-9205-E232221F6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5-496D-9205-E232221F6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731-4A3B-86B6-8DC006084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1-4A3B-86B6-8DC006084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435-4033-9C26-580CA3D7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35-4033-9C26-580CA3D7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9-4902-985D-EF11CDFD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9-4902-985D-EF11CDFD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7-46B1-B687-CE74CF981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E7-46B1-B687-CE74CF981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87.9</c:v>
                </c:pt>
                <c:pt idx="2">
                  <c:v>139.69999999999999</c:v>
                </c:pt>
                <c:pt idx="3">
                  <c:v>153.4</c:v>
                </c:pt>
                <c:pt idx="4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2-4537-B094-44757C393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2-4537-B094-44757C393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74.099999999999994</c:v>
                </c:pt>
                <c:pt idx="1">
                  <c:v>59.6</c:v>
                </c:pt>
                <c:pt idx="2">
                  <c:v>77.2</c:v>
                </c:pt>
                <c:pt idx="3">
                  <c:v>78.2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F-46D0-9803-E515E3326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F-46D0-9803-E515E3326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4384</c:v>
                </c:pt>
                <c:pt idx="1">
                  <c:v>2995</c:v>
                </c:pt>
                <c:pt idx="2">
                  <c:v>7248</c:v>
                </c:pt>
                <c:pt idx="3">
                  <c:v>7146</c:v>
                </c:pt>
                <c:pt idx="4">
                  <c:v>2430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1-48D1-A568-803902C3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1-48D1-A568-803902C3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Z1" zoomScaleNormal="100" zoomScaleSheetLayoutView="70" workbookViewId="0">
      <selection activeCell="NZ27" sqref="NZ2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鳥取県境港市　大正町駐車場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2315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51.2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220.4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498.7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377.2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225.3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101.7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87.9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139.69999999999999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153.4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75.900000000000006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74.099999999999994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59.6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77.2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78.2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55.6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4384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2995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7248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7146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2430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43237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2520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pFISgtaGlTirlsurEHBAXMe14Uq0fTlBrpyJKx3Enmf/WKSAqVhiuN3AukqhNQUaCLeXqBce5ARo4Q3qYr8TQ==" saltValue="wke/x23pSECP1NyM7rnNR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106</v>
      </c>
      <c r="AW5" s="59" t="s">
        <v>102</v>
      </c>
      <c r="AX5" s="59" t="s">
        <v>103</v>
      </c>
      <c r="AY5" s="59" t="s">
        <v>107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108</v>
      </c>
      <c r="BG5" s="59" t="s">
        <v>106</v>
      </c>
      <c r="BH5" s="59" t="s">
        <v>102</v>
      </c>
      <c r="BI5" s="59" t="s">
        <v>109</v>
      </c>
      <c r="BJ5" s="59" t="s">
        <v>107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110</v>
      </c>
      <c r="BS5" s="59" t="s">
        <v>111</v>
      </c>
      <c r="BT5" s="59" t="s">
        <v>112</v>
      </c>
      <c r="BU5" s="59" t="s">
        <v>107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110</v>
      </c>
      <c r="CD5" s="59" t="s">
        <v>111</v>
      </c>
      <c r="CE5" s="59" t="s">
        <v>113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108</v>
      </c>
      <c r="CP5" s="59" t="s">
        <v>106</v>
      </c>
      <c r="CQ5" s="59" t="s">
        <v>111</v>
      </c>
      <c r="CR5" s="59" t="s">
        <v>93</v>
      </c>
      <c r="CS5" s="59" t="s">
        <v>107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110</v>
      </c>
      <c r="DB5" s="59" t="s">
        <v>111</v>
      </c>
      <c r="DC5" s="59" t="s">
        <v>93</v>
      </c>
      <c r="DD5" s="59" t="s">
        <v>107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108</v>
      </c>
      <c r="DL5" s="59" t="s">
        <v>106</v>
      </c>
      <c r="DM5" s="59" t="s">
        <v>102</v>
      </c>
      <c r="DN5" s="59" t="s">
        <v>103</v>
      </c>
      <c r="DO5" s="59" t="s">
        <v>107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114</v>
      </c>
      <c r="B6" s="60">
        <f>B8</f>
        <v>2020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鳥取県境港市</v>
      </c>
      <c r="I6" s="60" t="str">
        <f t="shared" si="1"/>
        <v>大正町駐車場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14</v>
      </c>
      <c r="S6" s="62" t="str">
        <f t="shared" si="1"/>
        <v>商業施設</v>
      </c>
      <c r="T6" s="62" t="str">
        <f t="shared" si="1"/>
        <v>無</v>
      </c>
      <c r="U6" s="63">
        <f t="shared" si="1"/>
        <v>2315</v>
      </c>
      <c r="V6" s="63">
        <f t="shared" si="1"/>
        <v>58</v>
      </c>
      <c r="W6" s="63">
        <f t="shared" si="1"/>
        <v>200</v>
      </c>
      <c r="X6" s="62" t="str">
        <f t="shared" si="1"/>
        <v>無</v>
      </c>
      <c r="Y6" s="64">
        <f>IF(Y8="-",NA(),Y8)</f>
        <v>51.2</v>
      </c>
      <c r="Z6" s="64">
        <f t="shared" ref="Z6:AH6" si="2">IF(Z8="-",NA(),Z8)</f>
        <v>220.4</v>
      </c>
      <c r="AA6" s="64">
        <f t="shared" si="2"/>
        <v>498.7</v>
      </c>
      <c r="AB6" s="64">
        <f t="shared" si="2"/>
        <v>377.2</v>
      </c>
      <c r="AC6" s="64">
        <f t="shared" si="2"/>
        <v>225.3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74.099999999999994</v>
      </c>
      <c r="BG6" s="64">
        <f t="shared" ref="BG6:BO6" si="5">IF(BG8="-",NA(),BG8)</f>
        <v>59.6</v>
      </c>
      <c r="BH6" s="64">
        <f t="shared" si="5"/>
        <v>77.2</v>
      </c>
      <c r="BI6" s="64">
        <f t="shared" si="5"/>
        <v>78.2</v>
      </c>
      <c r="BJ6" s="64">
        <f t="shared" si="5"/>
        <v>55.6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4384</v>
      </c>
      <c r="BR6" s="65">
        <f t="shared" ref="BR6:BZ6" si="6">IF(BR8="-",NA(),BR8)</f>
        <v>2995</v>
      </c>
      <c r="BS6" s="65">
        <f t="shared" si="6"/>
        <v>7248</v>
      </c>
      <c r="BT6" s="65">
        <f t="shared" si="6"/>
        <v>7146</v>
      </c>
      <c r="BU6" s="65">
        <f t="shared" si="6"/>
        <v>2430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43237</v>
      </c>
      <c r="CN6" s="63">
        <f t="shared" si="7"/>
        <v>2520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101.7</v>
      </c>
      <c r="DL6" s="64">
        <f t="shared" ref="DL6:DT6" si="9">IF(DL8="-",NA(),DL8)</f>
        <v>87.9</v>
      </c>
      <c r="DM6" s="64">
        <f t="shared" si="9"/>
        <v>139.69999999999999</v>
      </c>
      <c r="DN6" s="64">
        <f t="shared" si="9"/>
        <v>153.4</v>
      </c>
      <c r="DO6" s="64">
        <f t="shared" si="9"/>
        <v>75.900000000000006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116</v>
      </c>
      <c r="B7" s="60">
        <f t="shared" ref="B7:X7" si="10">B8</f>
        <v>2020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鳥取県　境港市</v>
      </c>
      <c r="I7" s="60" t="str">
        <f t="shared" si="10"/>
        <v>大正町駐車場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2315</v>
      </c>
      <c r="V7" s="63">
        <f t="shared" si="10"/>
        <v>58</v>
      </c>
      <c r="W7" s="63">
        <f t="shared" si="10"/>
        <v>200</v>
      </c>
      <c r="X7" s="62" t="str">
        <f t="shared" si="10"/>
        <v>無</v>
      </c>
      <c r="Y7" s="64">
        <f>Y8</f>
        <v>51.2</v>
      </c>
      <c r="Z7" s="64">
        <f t="shared" ref="Z7:AH7" si="11">Z8</f>
        <v>220.4</v>
      </c>
      <c r="AA7" s="64">
        <f t="shared" si="11"/>
        <v>498.7</v>
      </c>
      <c r="AB7" s="64">
        <f t="shared" si="11"/>
        <v>377.2</v>
      </c>
      <c r="AC7" s="64">
        <f t="shared" si="11"/>
        <v>225.3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74.099999999999994</v>
      </c>
      <c r="BG7" s="64">
        <f t="shared" ref="BG7:BO7" si="14">BG8</f>
        <v>59.6</v>
      </c>
      <c r="BH7" s="64">
        <f t="shared" si="14"/>
        <v>77.2</v>
      </c>
      <c r="BI7" s="64">
        <f t="shared" si="14"/>
        <v>78.2</v>
      </c>
      <c r="BJ7" s="64">
        <f t="shared" si="14"/>
        <v>55.6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4384</v>
      </c>
      <c r="BR7" s="65">
        <f t="shared" ref="BR7:BZ7" si="15">BR8</f>
        <v>2995</v>
      </c>
      <c r="BS7" s="65">
        <f t="shared" si="15"/>
        <v>7248</v>
      </c>
      <c r="BT7" s="65">
        <f t="shared" si="15"/>
        <v>7146</v>
      </c>
      <c r="BU7" s="65">
        <f t="shared" si="15"/>
        <v>2430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115</v>
      </c>
      <c r="CL7" s="61"/>
      <c r="CM7" s="63">
        <f>CM8</f>
        <v>43237</v>
      </c>
      <c r="CN7" s="63">
        <f>CN8</f>
        <v>2520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101.7</v>
      </c>
      <c r="DL7" s="64">
        <f t="shared" ref="DL7:DT7" si="17">DL8</f>
        <v>87.9</v>
      </c>
      <c r="DM7" s="64">
        <f t="shared" si="17"/>
        <v>139.69999999999999</v>
      </c>
      <c r="DN7" s="64">
        <f t="shared" si="17"/>
        <v>153.4</v>
      </c>
      <c r="DO7" s="64">
        <f t="shared" si="17"/>
        <v>75.900000000000006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312045</v>
      </c>
      <c r="D8" s="67">
        <v>47</v>
      </c>
      <c r="E8" s="67">
        <v>14</v>
      </c>
      <c r="F8" s="67">
        <v>0</v>
      </c>
      <c r="G8" s="67">
        <v>3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14</v>
      </c>
      <c r="S8" s="69" t="s">
        <v>128</v>
      </c>
      <c r="T8" s="69" t="s">
        <v>129</v>
      </c>
      <c r="U8" s="70">
        <v>2315</v>
      </c>
      <c r="V8" s="70">
        <v>58</v>
      </c>
      <c r="W8" s="70">
        <v>200</v>
      </c>
      <c r="X8" s="69" t="s">
        <v>129</v>
      </c>
      <c r="Y8" s="71">
        <v>51.2</v>
      </c>
      <c r="Z8" s="71">
        <v>220.4</v>
      </c>
      <c r="AA8" s="71">
        <v>498.7</v>
      </c>
      <c r="AB8" s="71">
        <v>377.2</v>
      </c>
      <c r="AC8" s="71">
        <v>225.3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74.099999999999994</v>
      </c>
      <c r="BG8" s="71">
        <v>59.6</v>
      </c>
      <c r="BH8" s="71">
        <v>77.2</v>
      </c>
      <c r="BI8" s="71">
        <v>78.2</v>
      </c>
      <c r="BJ8" s="71">
        <v>55.6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4384</v>
      </c>
      <c r="BR8" s="72">
        <v>2995</v>
      </c>
      <c r="BS8" s="72">
        <v>7248</v>
      </c>
      <c r="BT8" s="73">
        <v>7146</v>
      </c>
      <c r="BU8" s="73">
        <v>2430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43237</v>
      </c>
      <c r="CN8" s="70">
        <v>2520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101.7</v>
      </c>
      <c r="DL8" s="71">
        <v>87.9</v>
      </c>
      <c r="DM8" s="71">
        <v>139.69999999999999</v>
      </c>
      <c r="DN8" s="71">
        <v>153.4</v>
      </c>
      <c r="DO8" s="71">
        <v>75.900000000000006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遠藤 彰</cp:lastModifiedBy>
  <cp:lastPrinted>2022-01-07T02:43:03Z</cp:lastPrinted>
  <dcterms:created xsi:type="dcterms:W3CDTF">2021-12-17T06:06:25Z</dcterms:created>
  <dcterms:modified xsi:type="dcterms:W3CDTF">2022-01-11T00:33:18Z</dcterms:modified>
  <cp:category/>
</cp:coreProperties>
</file>