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-FILE\drv_d\ファイルサーバ1\都市整備課\都市政策係\都市計画事務\その他\庁内調査・照会\03 財政課\経営戦略\経営戦略\経営比較分析表（R2決算）\"/>
    </mc:Choice>
  </mc:AlternateContent>
  <workbookProtection workbookAlgorithmName="SHA-512" workbookHashValue="hpO8h8CiY3Er/k7dH6ge7960f9MrUzVgAOp7Fz047kx95zFWJCfhEJM1R4pzhzEOFwXFpKrL+3T5Aa51AxLktQ==" workbookSaltValue="Hp8dI5oZN2W+5PDLyP9l6g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IE76" i="4"/>
  <c r="LT76" i="4"/>
  <c r="GQ51" i="4"/>
  <c r="LH30" i="4"/>
  <c r="BZ51" i="4"/>
  <c r="GQ30" i="4"/>
  <c r="BZ30" i="4"/>
  <c r="BG30" i="4"/>
  <c r="FX51" i="4"/>
  <c r="KO30" i="4"/>
  <c r="BG51" i="4"/>
  <c r="AV76" i="4"/>
  <c r="KO51" i="4"/>
  <c r="FX30" i="4"/>
  <c r="LE76" i="4"/>
  <c r="HP76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<sst xmlns="http://schemas.openxmlformats.org/spreadsheetml/2006/main" count="278" uniqueCount="135">
  <si>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</si>
  <si>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</si>
  <si>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</si>
  <si>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</si>
  <si>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</si>
  <si>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</si>
  <si>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</si>
  <si>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</si>
  <si>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</si>
  <si>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</si>
  <si>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</si>
  <si>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</si>
  <si>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</si>
  <si>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</si>
  <si>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</si>
  <si>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</si>
  <si>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</si>
  <si>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</si>
  <si>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</si>
  <si>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</si>
  <si>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</si>
  <si>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</si>
  <si>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</si>
  <si>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</si>
  <si>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</si>
  <si>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</si>
  <si>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</si>
  <si>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</si>
  <si>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</si>
  <si>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</si>
  <si>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</si>
  <si>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</si>
  <si>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</si>
  <si>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</si>
  <si>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</si>
  <si>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</si>
  <si>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</si>
  <si>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</si>
  <si>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</si>
  <si>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</si>
  <si>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</si>
  <si>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</si>
  <si>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</si>
  <si>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</si>
  <si>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</si>
  <si>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</si>
  <si>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</si>
  <si>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</si>
  <si>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</si>
  <si>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</si>
  <si>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</si>
  <si>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</si>
  <si>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</si>
  <si>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</si>
  <si>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</si>
  <si>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</si>
  <si>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</si>
  <si>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</si>
  <si>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</si>
  <si>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</si>
  <si>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</si>
  <si>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</si>
  <si>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</si>
  <si>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</si>
  <si>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</si>
  <si>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</si>
  <si>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</si>
  <si>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</si>
  <si>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</si>
  <si>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</si>
  <si>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</si>
  <si>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</si>
  <si>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</si>
  <si>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</si>
  <si>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</si>
  <si>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</si>
  <si>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</si>
  <si>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</si>
  <si>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</si>
  <si>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</si>
  <si>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</si>
  <si>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</si>
  <si>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</si>
  <si>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</si>
  <si>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</si>
  <si>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</si>
  <si>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</si>
  <si>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</si>
  <si>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</si>
  <si>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</si>
  <si>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</si>
  <si>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</si>
  <si>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</si>
  <si>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</si>
  <si>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</si>
  <si>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</si>
  <si>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</si>
  <si>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</si>
  <si>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</si>
  <si>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</si>
  <si>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</si>
  <si>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</si>
  <si>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</si>
  <si>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</si>
  <si>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</si>
  <si>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</si>
  <si>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</si>
  <si>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</si>
  <si>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</si>
  <si>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</si>
  <si>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</si>
  <si>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</si>
  <si>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</si>
  <si>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</si>
  <si>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鳥取県　境港市</t>
  </si>
  <si>
    <t>境港駅前駐車場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</si>
  <si>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</si>
  <si>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</si>
  <si>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</si>
  <si>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</si>
  <si>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</si>
  <si>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</si>
  <si>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</si>
  <si>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</si>
  <si>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</si>
  <si>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</si>
  <si>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</si>
  <si>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</si>
  <si>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</si>
  <si>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</si>
  <si>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</si>
  <si>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広場式の駐車場であり、今後の設備投資についても規模の大きなものは計画していない。
　現在、企業債の残高は無く、今後も借入の予定は無い。</t>
    <phoneticPr fontId="5"/>
  </si>
  <si>
    <t>　水木しげるロードの観光客の減少や、周辺地域への民間駐車場の開設などにより、利用客数は減少傾向にあったが、平成３０年７月に近隣の水木しげるロードがリニューアルしたことにより、観光客が増加し、利用者数も増加した。
　観光地に隣接した駐車場であり、平日の利用客が少ないため稼働率は低めの水準で推移しているが、今後も安定した利用が見込まれる。
　令和２年度は、新型コロナ禍による移動制限等の影響を受け、利用客数が大きく減少した。</t>
    <rPh sb="61" eb="63">
      <t>キンリン</t>
    </rPh>
    <rPh sb="87" eb="90">
      <t>カンコウキャク</t>
    </rPh>
    <rPh sb="91" eb="93">
      <t>ゾウカ</t>
    </rPh>
    <rPh sb="170" eb="172">
      <t>レイワ</t>
    </rPh>
    <rPh sb="173" eb="175">
      <t>ネンド</t>
    </rPh>
    <rPh sb="177" eb="179">
      <t>シンガタ</t>
    </rPh>
    <rPh sb="182" eb="183">
      <t>カ</t>
    </rPh>
    <rPh sb="186" eb="191">
      <t>イドウセイゲントウ</t>
    </rPh>
    <rPh sb="192" eb="194">
      <t>エイキョウ</t>
    </rPh>
    <rPh sb="195" eb="196">
      <t>ウ</t>
    </rPh>
    <rPh sb="198" eb="202">
      <t>リヨウキャクスウ</t>
    </rPh>
    <rPh sb="203" eb="204">
      <t>オオ</t>
    </rPh>
    <rPh sb="206" eb="208">
      <t>ゲンショウ</t>
    </rPh>
    <phoneticPr fontId="5"/>
  </si>
  <si>
    <t>　地方債の償還完了に伴い、平成２９年度に単年度収支が黒字となった。
　令和２年度は、新型コロナ禍により利用者数が減少したが、今後も単年度収支は黒字のまま推移し、実質収支についても数年後には黒字化すると見込んでいる。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今後も黒字が継続することが見込まれるが、維持管理費が過大とならないよう抑制に努める。</t>
    <rPh sb="1" eb="4">
      <t>チホウサイ</t>
    </rPh>
    <rPh sb="5" eb="7">
      <t>ショウカン</t>
    </rPh>
    <rPh sb="7" eb="9">
      <t>カンリョウ</t>
    </rPh>
    <rPh sb="10" eb="11">
      <t>トモナ</t>
    </rPh>
    <rPh sb="13" eb="15">
      <t>ヘイセイ</t>
    </rPh>
    <rPh sb="17" eb="19">
      <t>ネンド</t>
    </rPh>
    <rPh sb="20" eb="23">
      <t>タンネンド</t>
    </rPh>
    <rPh sb="23" eb="25">
      <t>シュウシ</t>
    </rPh>
    <rPh sb="26" eb="28">
      <t>クロジ</t>
    </rPh>
    <rPh sb="35" eb="37">
      <t>レイワ</t>
    </rPh>
    <rPh sb="38" eb="40">
      <t>ネンド</t>
    </rPh>
    <rPh sb="42" eb="44">
      <t>シンガタ</t>
    </rPh>
    <rPh sb="47" eb="48">
      <t>カ</t>
    </rPh>
    <rPh sb="51" eb="55">
      <t>リヨウシャスウ</t>
    </rPh>
    <rPh sb="56" eb="58">
      <t>ゲンショウ</t>
    </rPh>
    <rPh sb="62" eb="64">
      <t>コンゴ</t>
    </rPh>
    <rPh sb="65" eb="68">
      <t>タンネンド</t>
    </rPh>
    <rPh sb="68" eb="70">
      <t>シュウシ</t>
    </rPh>
    <rPh sb="71" eb="73">
      <t>クロジ</t>
    </rPh>
    <rPh sb="76" eb="78">
      <t>スイイ</t>
    </rPh>
    <rPh sb="80" eb="82">
      <t>ジッシツ</t>
    </rPh>
    <rPh sb="82" eb="84">
      <t>シュウシ</t>
    </rPh>
    <rPh sb="89" eb="92">
      <t>スウネンゴ</t>
    </rPh>
    <rPh sb="94" eb="96">
      <t>クロジ</t>
    </rPh>
    <rPh sb="96" eb="97">
      <t>バ</t>
    </rPh>
    <rPh sb="100" eb="102">
      <t>ミコ</t>
    </rPh>
    <rPh sb="128" eb="130">
      <t>シサク</t>
    </rPh>
    <rPh sb="226" eb="228">
      <t>カダイ</t>
    </rPh>
    <phoneticPr fontId="5"/>
  </si>
  <si>
    <t>　収益的収支比率は、地方債を短期間で償還したことの影響により５０％程度で推移し、単年度収支は赤字となっていたが、平成２８年度に償還が完了したことから、平成２９年度以降は黒字に転じている。
　売上高ＧＯＰ率、ＥＢＩＴＤＡについては、ともに類似施設の平均値を上回っている。
　平成３０年度に近隣の観光地である水木しげるロードがリニューアルオープンしたことにより、観光客が増加し、収益が大幅に伸びたが、令和２年度は新型コロナ禍の影響を受け、大きく減少している。</t>
    <rPh sb="1" eb="4">
      <t>シュウエキテキ</t>
    </rPh>
    <rPh sb="4" eb="6">
      <t>シュウシ</t>
    </rPh>
    <rPh sb="6" eb="8">
      <t>ヒリツ</t>
    </rPh>
    <rPh sb="10" eb="13">
      <t>チホウサイ</t>
    </rPh>
    <rPh sb="14" eb="17">
      <t>タンキカン</t>
    </rPh>
    <rPh sb="18" eb="20">
      <t>ショウカン</t>
    </rPh>
    <rPh sb="25" eb="27">
      <t>エイキョウ</t>
    </rPh>
    <rPh sb="33" eb="35">
      <t>テイド</t>
    </rPh>
    <rPh sb="36" eb="38">
      <t>スイイ</t>
    </rPh>
    <rPh sb="40" eb="43">
      <t>タンネンド</t>
    </rPh>
    <rPh sb="43" eb="45">
      <t>シュウシ</t>
    </rPh>
    <rPh sb="46" eb="48">
      <t>アカジ</t>
    </rPh>
    <rPh sb="56" eb="58">
      <t>ヘイセイ</t>
    </rPh>
    <rPh sb="60" eb="62">
      <t>ネンド</t>
    </rPh>
    <rPh sb="63" eb="65">
      <t>ショウカン</t>
    </rPh>
    <rPh sb="66" eb="68">
      <t>カンリョウ</t>
    </rPh>
    <rPh sb="75" eb="77">
      <t>ヘイセイ</t>
    </rPh>
    <rPh sb="79" eb="81">
      <t>ネンド</t>
    </rPh>
    <rPh sb="81" eb="83">
      <t>イコウ</t>
    </rPh>
    <rPh sb="84" eb="86">
      <t>クロジ</t>
    </rPh>
    <rPh sb="87" eb="88">
      <t>テン</t>
    </rPh>
    <rPh sb="95" eb="97">
      <t>ウリアゲ</t>
    </rPh>
    <rPh sb="97" eb="98">
      <t>ダカ</t>
    </rPh>
    <rPh sb="101" eb="102">
      <t>リツ</t>
    </rPh>
    <rPh sb="118" eb="120">
      <t>ルイジ</t>
    </rPh>
    <rPh sb="120" eb="122">
      <t>シセツ</t>
    </rPh>
    <rPh sb="123" eb="125">
      <t>ヘイキン</t>
    </rPh>
    <rPh sb="125" eb="126">
      <t>アタイ</t>
    </rPh>
    <rPh sb="127" eb="129">
      <t>ウワマワ</t>
    </rPh>
    <rPh sb="136" eb="138">
      <t>ヘイセイ</t>
    </rPh>
    <rPh sb="140" eb="142">
      <t>ネンド</t>
    </rPh>
    <rPh sb="143" eb="145">
      <t>キンリン</t>
    </rPh>
    <rPh sb="146" eb="149">
      <t>カンコウチ</t>
    </rPh>
    <rPh sb="152" eb="154">
      <t>ミズキ</t>
    </rPh>
    <rPh sb="179" eb="182">
      <t>カンコウキャク</t>
    </rPh>
    <rPh sb="183" eb="185">
      <t>ゾウカ</t>
    </rPh>
    <rPh sb="187" eb="189">
      <t>シュウエキ</t>
    </rPh>
    <rPh sb="190" eb="192">
      <t>オオハバ</t>
    </rPh>
    <rPh sb="193" eb="194">
      <t>ノ</t>
    </rPh>
    <rPh sb="198" eb="200">
      <t>レイワ</t>
    </rPh>
    <rPh sb="201" eb="203">
      <t>ネンド</t>
    </rPh>
    <rPh sb="204" eb="206">
      <t>シンガタ</t>
    </rPh>
    <rPh sb="209" eb="210">
      <t>カ</t>
    </rPh>
    <rPh sb="211" eb="213">
      <t>エイキョウ</t>
    </rPh>
    <rPh sb="214" eb="215">
      <t>ウ</t>
    </rPh>
    <rPh sb="217" eb="218">
      <t>オオ</t>
    </rPh>
    <rPh sb="220" eb="222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</si>
</sst>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48.6</c:v>
                </c:pt>
                <c:pt idx="1">
                  <c:v>474</c:v>
                </c:pt>
                <c:pt idx="2">
                  <c:v>708.3</c:v>
                </c:pt>
                <c:pt idx="3">
                  <c:v>656.9</c:v>
                </c:pt>
                <c:pt idx="4">
                  <c:v>391.4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6-4CBF-A84C-BCB2410A2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6-4CBF-A84C-BCB2410A2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C-4BCB-ACDD-F64B18D55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C-4BCB-ACDD-F64B18D55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AA6-4930-BEE4-C1B54B5DC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6-4930-BEE4-C1B54B5DC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165-4968-8568-17EF1308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5-4968-8568-17EF1308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C-4AE9-96C7-5F846C8D0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DC-4AE9-96C7-5F846C8D0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5-4D9D-AD98-1836DB075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05-4D9D-AD98-1836DB075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97.4</c:v>
                </c:pt>
                <c:pt idx="1">
                  <c:v>98</c:v>
                </c:pt>
                <c:pt idx="2">
                  <c:v>117.9</c:v>
                </c:pt>
                <c:pt idx="3">
                  <c:v>125</c:v>
                </c:pt>
                <c:pt idx="4">
                  <c:v>95.9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9-44DF-9034-98A0C5B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9-44DF-9034-98A0C5B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83.2</c:v>
                </c:pt>
                <c:pt idx="2">
                  <c:v>93</c:v>
                </c:pt>
                <c:pt idx="3">
                  <c:v>89.5</c:v>
                </c:pt>
                <c:pt idx="4">
                  <c:v>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4-4015-BAED-2550B830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4-4015-BAED-2550B830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13971</c:v>
                </c:pt>
                <c:pt idx="1">
                  <c:v>13572</c:v>
                </c:pt>
                <c:pt idx="2">
                  <c:v>19343</c:v>
                </c:pt>
                <c:pt idx="3">
                  <c:v>20143</c:v>
                </c:pt>
                <c:pt idx="4">
                  <c:v>11826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6-4725-A73F-953633863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6-4725-A73F-953633863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Z10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鳥取県境港市　境港駅前駐車場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6273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196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48.6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474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708.3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656.9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391.4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97.4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98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117.9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125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95.9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84.6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83.2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89.5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74.5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13971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13572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19343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20143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11826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162679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4020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/KBcGBz4RvRp/HQG/4IXDF+rXa2IztCMeL/Fu/LYEuBe1WudT0bQob0XE2iM0zxufqOy/CNxtTYhKbxT5hLvTQ==" saltValue="ZSSk1Z8YR2dH4BRYDR8P8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103</v>
      </c>
      <c r="AV5" s="59" t="s">
        <v>104</v>
      </c>
      <c r="AW5" s="59" t="s">
        <v>90</v>
      </c>
      <c r="AX5" s="59" t="s">
        <v>91</v>
      </c>
      <c r="AY5" s="59" t="s">
        <v>102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103</v>
      </c>
      <c r="BG5" s="59" t="s">
        <v>104</v>
      </c>
      <c r="BH5" s="59" t="s">
        <v>90</v>
      </c>
      <c r="BI5" s="59" t="s">
        <v>91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104</v>
      </c>
      <c r="BS5" s="59" t="s">
        <v>105</v>
      </c>
      <c r="BT5" s="59" t="s">
        <v>91</v>
      </c>
      <c r="BU5" s="59" t="s">
        <v>102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103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106</v>
      </c>
      <c r="CP5" s="59" t="s">
        <v>104</v>
      </c>
      <c r="CQ5" s="59" t="s">
        <v>100</v>
      </c>
      <c r="CR5" s="59" t="s">
        <v>91</v>
      </c>
      <c r="CS5" s="59" t="s">
        <v>107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103</v>
      </c>
      <c r="DA5" s="59" t="s">
        <v>104</v>
      </c>
      <c r="DB5" s="59" t="s">
        <v>90</v>
      </c>
      <c r="DC5" s="59" t="s">
        <v>101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103</v>
      </c>
      <c r="DL5" s="59" t="s">
        <v>104</v>
      </c>
      <c r="DM5" s="59" t="s">
        <v>90</v>
      </c>
      <c r="DN5" s="59" t="s">
        <v>108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2020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鳥取県境港市</v>
      </c>
      <c r="I6" s="60" t="str">
        <f t="shared" si="1"/>
        <v>境港駅前駐車場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14</v>
      </c>
      <c r="S6" s="62" t="str">
        <f t="shared" si="1"/>
        <v>駅</v>
      </c>
      <c r="T6" s="62" t="str">
        <f t="shared" si="1"/>
        <v>無</v>
      </c>
      <c r="U6" s="63">
        <f t="shared" si="1"/>
        <v>6273</v>
      </c>
      <c r="V6" s="63">
        <f t="shared" si="1"/>
        <v>196</v>
      </c>
      <c r="W6" s="63">
        <f t="shared" si="1"/>
        <v>200</v>
      </c>
      <c r="X6" s="62" t="str">
        <f t="shared" si="1"/>
        <v>無</v>
      </c>
      <c r="Y6" s="64">
        <f>IF(Y8="-",NA(),Y8)</f>
        <v>48.6</v>
      </c>
      <c r="Z6" s="64">
        <f t="shared" ref="Z6:AH6" si="2">IF(Z8="-",NA(),Z8)</f>
        <v>474</v>
      </c>
      <c r="AA6" s="64">
        <f t="shared" si="2"/>
        <v>708.3</v>
      </c>
      <c r="AB6" s="64">
        <f t="shared" si="2"/>
        <v>656.9</v>
      </c>
      <c r="AC6" s="64">
        <f t="shared" si="2"/>
        <v>391.4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84.6</v>
      </c>
      <c r="BG6" s="64">
        <f t="shared" ref="BG6:BO6" si="5">IF(BG8="-",NA(),BG8)</f>
        <v>83.2</v>
      </c>
      <c r="BH6" s="64">
        <f t="shared" si="5"/>
        <v>93</v>
      </c>
      <c r="BI6" s="64">
        <f t="shared" si="5"/>
        <v>89.5</v>
      </c>
      <c r="BJ6" s="64">
        <f t="shared" si="5"/>
        <v>74.5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13971</v>
      </c>
      <c r="BR6" s="65">
        <f t="shared" ref="BR6:BZ6" si="6">IF(BR8="-",NA(),BR8)</f>
        <v>13572</v>
      </c>
      <c r="BS6" s="65">
        <f t="shared" si="6"/>
        <v>19343</v>
      </c>
      <c r="BT6" s="65">
        <f t="shared" si="6"/>
        <v>20143</v>
      </c>
      <c r="BU6" s="65">
        <f t="shared" si="6"/>
        <v>11826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162679</v>
      </c>
      <c r="CN6" s="63">
        <f t="shared" si="7"/>
        <v>4020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97.4</v>
      </c>
      <c r="DL6" s="64">
        <f t="shared" ref="DL6:DT6" si="9">IF(DL8="-",NA(),DL8)</f>
        <v>98</v>
      </c>
      <c r="DM6" s="64">
        <f t="shared" si="9"/>
        <v>117.9</v>
      </c>
      <c r="DN6" s="64">
        <f t="shared" si="9"/>
        <v>125</v>
      </c>
      <c r="DO6" s="64">
        <f t="shared" si="9"/>
        <v>95.9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111</v>
      </c>
      <c r="B7" s="60">
        <f t="shared" ref="B7:X7" si="10">B8</f>
        <v>2020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鳥取県　境港市</v>
      </c>
      <c r="I7" s="60" t="str">
        <f t="shared" si="10"/>
        <v>境港駅前駐車場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14</v>
      </c>
      <c r="S7" s="62" t="str">
        <f t="shared" si="10"/>
        <v>駅</v>
      </c>
      <c r="T7" s="62" t="str">
        <f t="shared" si="10"/>
        <v>無</v>
      </c>
      <c r="U7" s="63">
        <f t="shared" si="10"/>
        <v>6273</v>
      </c>
      <c r="V7" s="63">
        <f t="shared" si="10"/>
        <v>196</v>
      </c>
      <c r="W7" s="63">
        <f t="shared" si="10"/>
        <v>200</v>
      </c>
      <c r="X7" s="62" t="str">
        <f t="shared" si="10"/>
        <v>無</v>
      </c>
      <c r="Y7" s="64">
        <f>Y8</f>
        <v>48.6</v>
      </c>
      <c r="Z7" s="64">
        <f t="shared" ref="Z7:AH7" si="11">Z8</f>
        <v>474</v>
      </c>
      <c r="AA7" s="64">
        <f t="shared" si="11"/>
        <v>708.3</v>
      </c>
      <c r="AB7" s="64">
        <f t="shared" si="11"/>
        <v>656.9</v>
      </c>
      <c r="AC7" s="64">
        <f t="shared" si="11"/>
        <v>391.4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84.6</v>
      </c>
      <c r="BG7" s="64">
        <f t="shared" ref="BG7:BO7" si="14">BG8</f>
        <v>83.2</v>
      </c>
      <c r="BH7" s="64">
        <f t="shared" si="14"/>
        <v>93</v>
      </c>
      <c r="BI7" s="64">
        <f t="shared" si="14"/>
        <v>89.5</v>
      </c>
      <c r="BJ7" s="64">
        <f t="shared" si="14"/>
        <v>74.5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13971</v>
      </c>
      <c r="BR7" s="65">
        <f t="shared" ref="BR7:BZ7" si="15">BR8</f>
        <v>13572</v>
      </c>
      <c r="BS7" s="65">
        <f t="shared" si="15"/>
        <v>19343</v>
      </c>
      <c r="BT7" s="65">
        <f t="shared" si="15"/>
        <v>20143</v>
      </c>
      <c r="BU7" s="65">
        <f t="shared" si="15"/>
        <v>11826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162679</v>
      </c>
      <c r="CN7" s="63">
        <f>CN8</f>
        <v>4020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97.4</v>
      </c>
      <c r="DL7" s="64">
        <f t="shared" ref="DL7:DT7" si="17">DL8</f>
        <v>98</v>
      </c>
      <c r="DM7" s="64">
        <f t="shared" si="17"/>
        <v>117.9</v>
      </c>
      <c r="DN7" s="64">
        <f t="shared" si="17"/>
        <v>125</v>
      </c>
      <c r="DO7" s="64">
        <f t="shared" si="17"/>
        <v>95.9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312045</v>
      </c>
      <c r="D8" s="67">
        <v>47</v>
      </c>
      <c r="E8" s="67">
        <v>14</v>
      </c>
      <c r="F8" s="67">
        <v>0</v>
      </c>
      <c r="G8" s="67">
        <v>2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14</v>
      </c>
      <c r="S8" s="69" t="s">
        <v>124</v>
      </c>
      <c r="T8" s="69" t="s">
        <v>125</v>
      </c>
      <c r="U8" s="70">
        <v>6273</v>
      </c>
      <c r="V8" s="70">
        <v>196</v>
      </c>
      <c r="W8" s="70">
        <v>200</v>
      </c>
      <c r="X8" s="69" t="s">
        <v>125</v>
      </c>
      <c r="Y8" s="71">
        <v>48.6</v>
      </c>
      <c r="Z8" s="71">
        <v>474</v>
      </c>
      <c r="AA8" s="71">
        <v>708.3</v>
      </c>
      <c r="AB8" s="71">
        <v>656.9</v>
      </c>
      <c r="AC8" s="71">
        <v>391.4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84.6</v>
      </c>
      <c r="BG8" s="71">
        <v>83.2</v>
      </c>
      <c r="BH8" s="71">
        <v>93</v>
      </c>
      <c r="BI8" s="71">
        <v>89.5</v>
      </c>
      <c r="BJ8" s="71">
        <v>74.5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13971</v>
      </c>
      <c r="BR8" s="72">
        <v>13572</v>
      </c>
      <c r="BS8" s="72">
        <v>19343</v>
      </c>
      <c r="BT8" s="73">
        <v>20143</v>
      </c>
      <c r="BU8" s="73">
        <v>11826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162679</v>
      </c>
      <c r="CN8" s="70">
        <v>4020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97.4</v>
      </c>
      <c r="DL8" s="71">
        <v>98</v>
      </c>
      <c r="DM8" s="71">
        <v>117.9</v>
      </c>
      <c r="DN8" s="71">
        <v>125</v>
      </c>
      <c r="DO8" s="71">
        <v>95.9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遠藤 彰</cp:lastModifiedBy>
  <cp:lastPrinted>2022-01-07T02:43:29Z</cp:lastPrinted>
  <dcterms:created xsi:type="dcterms:W3CDTF">2021-12-17T06:06:24Z</dcterms:created>
  <dcterms:modified xsi:type="dcterms:W3CDTF">2022-01-07T02:43:29Z</dcterms:modified>
  <cp:category/>
</cp:coreProperties>
</file>