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L:\04経営\11照会・調査\04_経営比較分析表\R3（R2決算）\"/>
    </mc:Choice>
  </mc:AlternateContent>
  <xr:revisionPtr revIDLastSave="0" documentId="13_ncr:1_{AF2FAA9E-DFB5-4B37-889F-DDB01A69BD9D}" xr6:coauthVersionLast="36" xr6:coauthVersionMax="36" xr10:uidLastSave="{00000000-0000-0000-0000-000000000000}"/>
  <workbookProtection workbookAlgorithmName="SHA-512" workbookHashValue="UvvVrvXYt/Me19ohcAPmKguSnDNyI+UL6KC+2AYOhqB7hMrlvk+iZVuVEa94w0q0cO5rkwkQZHQY8b9eD1nkGA==" workbookSaltValue="uDhr3iC9fmrzGLXWoQoWtw==" workbookSpinCount="100000" lockStructure="1"/>
  <bookViews>
    <workbookView xWindow="0" yWindow="0" windowWidth="21600" windowHeight="94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E85" i="4"/>
  <c r="BB10" i="4"/>
  <c r="AT10" i="4"/>
  <c r="W10" i="4"/>
  <c r="P10" i="4"/>
  <c r="I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<sst xmlns="http://schemas.openxmlformats.org/spreadsheetml/2006/main" count="319" uniqueCount="116">
  <si>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</si>
  <si>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</si>
  <si>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</si>
  <si>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</si>
  <si>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</si>
  <si>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</si>
  <si>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</si>
  <si>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</si>
  <si>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</si>
  <si>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</si>
  <si>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</si>
  <si>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</si>
  <si>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</si>
  <si>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</si>
  <si>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</si>
  <si>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</si>
  <si>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</si>
  <si>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</si>
  <si>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</si>
  <si>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</si>
  <si>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</si>
  <si>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</si>
  <si>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</si>
  <si>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</si>
  <si>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</si>
  <si>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</si>
  <si>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</si>
  <si>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</si>
  <si>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</si>
  <si>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</si>
  <si>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</si>
  <si>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</si>
  <si>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</si>
  <si>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</si>
  <si>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</si>
  <si>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</si>
  <si>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</si>
  <si>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</si>
  <si>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</si>
  <si>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</si>
  <si>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</si>
  <si>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</si>
  <si>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</si>
  <si>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</si>
  <si>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</si>
  <si>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</si>
  <si>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</si>
  <si>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</si>
  <si>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</si>
  <si>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</si>
  <si>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</si>
  <si>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</si>
  <si>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</si>
  <si>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</si>
  <si>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</si>
  <si>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</si>
  <si>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</si>
  <si>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</si>
  <si>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</si>
  <si>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</si>
  <si>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</si>
  <si>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</si>
  <si>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</si>
  <si>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</si>
  <si>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</si>
  <si>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</si>
  <si>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</si>
  <si>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</si>
  <si>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</si>
  <si>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</si>
  <si>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</si>
  <si>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</si>
  <si>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</si>
  <si>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</si>
  <si>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</si>
  <si>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</si>
  <si>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</si>
  <si>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</si>
  <si>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</si>
  <si>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</si>
  <si>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</si>
  <si>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</si>
  <si>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</si>
  <si>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</si>
  <si>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</si>
  <si>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</si>
  <si>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</si>
  <si>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</si>
  <si>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</si>
  <si>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</si>
  <si>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</si>
  <si>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</si>
  <si>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</si>
  <si>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</si>
  <si>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</si>
  <si>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</si>
  <si>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</si>
  <si>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</si>
  <si>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</si>
  <si>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林業集落排水</t>
  </si>
  <si>
    <t>G2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</si>
  <si>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</si>
  <si>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</si>
  <si>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</si>
  <si>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</si>
  <si>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</si>
  <si>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</si>
  <si>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</si>
  <si>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</si>
  <si>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</si>
  <si>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</si>
  <si>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</si>
  <si>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</si>
  <si>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③流動比率は、流動負債のほとんどが企業債であり、これを控除すると100.90％となり100％以上となる。
④企業債残高対事業規模比率は、類似団体よりも比率は高いが、今後の地方債残高は逓減を見込む。これから管渠更新時期を迎えるため、緊急性等を考慮し、過剰投資とならないよう検討が必要。
⑤経費回収率と⑥汚水処理原価は、人口減少により営業収益が年々減少していくため、４年ごとに使用料の改定を行い、改善を図っていく。
⑦施設利用率については、晴天時一日平均処理水量が不明なため0％となっている。晴天時に限定せず一日平均処理水量とすると46.90％となる。
⑧水洗化率は、100％となっている。</t>
    <rPh sb="8" eb="10">
      <t>チホウ</t>
    </rPh>
    <rPh sb="318" eb="320">
      <t>フメイ</t>
    </rPh>
    <rPh sb="332" eb="334">
      <t>セイテン</t>
    </rPh>
    <rPh sb="334" eb="335">
      <t>ジ</t>
    </rPh>
    <rPh sb="336" eb="338">
      <t>ゲンテイ</t>
    </rPh>
    <phoneticPr fontId="4"/>
  </si>
  <si>
    <t>①有形固定資産減価償却率は、法適用に移行して１年であるため低くなっている。
②管渠老朽化率は、0％であるが、これから管渠更新時期を迎えるため悪化していく。
③管渠改善率について、平成９年度に事業を開始した比較的新しい施設・設備であるため、現状では目立った老朽は報告されていないが、機器更新の時期が間もなく到来するため、必要性・緊急性を検討した対応が必要。</t>
    <rPh sb="40" eb="42">
      <t>カンキョ</t>
    </rPh>
    <rPh sb="42" eb="45">
      <t>ロウキュウカ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</si>
  <si>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４年ごとに使用料の改定を行い、収支バランスを図っていくとともに、処理施設機器の更新や、平成初期に整備した管渠の耐用年数が20年以内には到来することから、事業継続に向けた検討が必要。
 また、元々の集落規模が小さいことから、今後の財源確保が課題。</t>
    <rPh sb="84" eb="86">
      <t>シュウシ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</si>
</sst>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F-4B58-B141-F4D88BA49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F-4B58-B141-F4D88BA49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6B5-B093-A84465037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4-46B5-B093-A84465037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E-4A06-8937-BAAF81FB0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E-4A06-8937-BAAF81FB0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8-492E-AE2F-A63D98F56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78-492E-AE2F-A63D98F56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4.4400000000000004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3-4B76-B8FD-454FDFCD8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3-4B76-B8FD-454FDFCD8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A-40B7-974E-4EE54AA98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A-40B7-974E-4EE54AA98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9-47C5-9C4C-95E0A74FF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534.57000000000005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9-47C5-9C4C-95E0A74FF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9-488E-9F81-DBC15A217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9-488E-9F81-DBC15A217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1-4EC8-AF3C-ED725E304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D1-4EC8-AF3C-ED725E304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D-4155-AE60-A359BA6D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CD-4155-AE60-A359BA6D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3-452A-8E22-E452E8E45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499.55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3-452A-8E22-E452E8E45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【430.60】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【490.99】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5" zoomScaleNormal="75" workbookViewId="0">
      <selection activeCell="P8" sqref="P8:V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鳥取県　倉吉市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林業集落排水</v>
      </c>
      <c r="Q8" s="72"/>
      <c r="R8" s="72"/>
      <c r="S8" s="72"/>
      <c r="T8" s="72"/>
      <c r="U8" s="72"/>
      <c r="V8" s="72"/>
      <c r="W8" s="72" t="str">
        <f>データ!L6</f>
        <v>G2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46255</v>
      </c>
      <c r="AM8" s="69"/>
      <c r="AN8" s="69"/>
      <c r="AO8" s="69"/>
      <c r="AP8" s="69"/>
      <c r="AQ8" s="69"/>
      <c r="AR8" s="69"/>
      <c r="AS8" s="69"/>
      <c r="AT8" s="68">
        <f>データ!T6</f>
        <v>272.06</v>
      </c>
      <c r="AU8" s="68"/>
      <c r="AV8" s="68"/>
      <c r="AW8" s="68"/>
      <c r="AX8" s="68"/>
      <c r="AY8" s="68"/>
      <c r="AZ8" s="68"/>
      <c r="BA8" s="68"/>
      <c r="BB8" s="68">
        <f>データ!U6</f>
        <v>170.02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54.95</v>
      </c>
      <c r="J10" s="68"/>
      <c r="K10" s="68"/>
      <c r="L10" s="68"/>
      <c r="M10" s="68"/>
      <c r="N10" s="68"/>
      <c r="O10" s="68"/>
      <c r="P10" s="68">
        <f>データ!P6</f>
        <v>0.05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3531</v>
      </c>
      <c r="AE10" s="69"/>
      <c r="AF10" s="69"/>
      <c r="AG10" s="69"/>
      <c r="AH10" s="69"/>
      <c r="AI10" s="69"/>
      <c r="AJ10" s="69"/>
      <c r="AK10" s="2"/>
      <c r="AL10" s="69">
        <f>データ!V6</f>
        <v>25</v>
      </c>
      <c r="AM10" s="69"/>
      <c r="AN10" s="69"/>
      <c r="AO10" s="69"/>
      <c r="AP10" s="69"/>
      <c r="AQ10" s="69"/>
      <c r="AR10" s="69"/>
      <c r="AS10" s="69"/>
      <c r="AT10" s="68">
        <f>データ!W6</f>
        <v>0.01</v>
      </c>
      <c r="AU10" s="68"/>
      <c r="AV10" s="68"/>
      <c r="AW10" s="68"/>
      <c r="AX10" s="68"/>
      <c r="AY10" s="68"/>
      <c r="AZ10" s="68"/>
      <c r="BA10" s="68"/>
      <c r="BB10" s="68">
        <f>データ!X6</f>
        <v>2500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113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114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【101.09】</v>
      </c>
      <c r="F85" s="26" t="str">
        <f>データ!AT6</f>
        <v>【534.57】</v>
      </c>
      <c r="G85" s="26" t="str">
        <f>データ!BE6</f>
        <v>【36.93】</v>
      </c>
      <c r="H85" s="26" t="str">
        <f>データ!BP6</f>
        <v>【430.60】</v>
      </c>
      <c r="I85" s="26" t="str">
        <f>データ!CA6</f>
        <v>【36.30】</v>
      </c>
      <c r="J85" s="26" t="str">
        <f>データ!CL6</f>
        <v>【490.99】</v>
      </c>
      <c r="K85" s="26" t="str">
        <f>データ!CW6</f>
        <v>【42.82】</v>
      </c>
      <c r="L85" s="26" t="str">
        <f>データ!DH6</f>
        <v>【90.04】</v>
      </c>
      <c r="M85" s="26" t="str">
        <f>データ!DS6</f>
        <v>【34.76】</v>
      </c>
      <c r="N85" s="26" t="str">
        <f>データ!ED6</f>
        <v>【0.00】</v>
      </c>
      <c r="O85" s="26" t="str">
        <f>データ!EO6</f>
        <v>【0.00】</v>
      </c>
    </row>
  </sheetData>
  <sheetProtection algorithmName="SHA-512" hashValue="q5eVkZR3UWZmWwFfpc/n3fuJpONbnL74NDHhavxLQ/w0muEHll5sTxpD4OjRGuQwprakw03u3FAtL6kUtlGAYw==" saltValue="jfKM4gNCJfLXgGsMLosqu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312037</v>
      </c>
      <c r="D6" s="33">
        <f t="shared" si="3"/>
        <v>46</v>
      </c>
      <c r="E6" s="33">
        <f t="shared" si="3"/>
        <v>17</v>
      </c>
      <c r="F6" s="33">
        <f t="shared" si="3"/>
        <v>7</v>
      </c>
      <c r="G6" s="33">
        <f t="shared" si="3"/>
        <v>0</v>
      </c>
      <c r="H6" s="33" t="str">
        <f t="shared" si="3"/>
        <v>鳥取県　倉吉市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林業集落排水</v>
      </c>
      <c r="L6" s="33" t="str">
        <f t="shared" si="3"/>
        <v>G2</v>
      </c>
      <c r="M6" s="33" t="str">
        <f t="shared" si="3"/>
        <v>非設置</v>
      </c>
      <c r="N6" s="34" t="str">
        <f t="shared" si="3"/>
        <v>-</v>
      </c>
      <c r="O6" s="34">
        <f t="shared" si="3"/>
        <v>54.95</v>
      </c>
      <c r="P6" s="34">
        <f t="shared" si="3"/>
        <v>0.05</v>
      </c>
      <c r="Q6" s="34">
        <f t="shared" si="3"/>
        <v>100</v>
      </c>
      <c r="R6" s="34">
        <f t="shared" si="3"/>
        <v>3531</v>
      </c>
      <c r="S6" s="34">
        <f t="shared" si="3"/>
        <v>46255</v>
      </c>
      <c r="T6" s="34">
        <f t="shared" si="3"/>
        <v>272.06</v>
      </c>
      <c r="U6" s="34">
        <f t="shared" si="3"/>
        <v>170.02</v>
      </c>
      <c r="V6" s="34">
        <f t="shared" si="3"/>
        <v>25</v>
      </c>
      <c r="W6" s="34">
        <f t="shared" si="3"/>
        <v>0.01</v>
      </c>
      <c r="X6" s="34">
        <f t="shared" si="3"/>
        <v>2500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99.45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101.09</v>
      </c>
      <c r="AI6" s="34" t="str">
        <f>IF(AI7="","",IF(AI7="-","【-】","【"&amp;SUBSTITUTE(TEXT(AI7,"#,##0.00"),"-","△")&amp;"】"))</f>
        <v>【101.09】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534.57000000000005</v>
      </c>
      <c r="AT6" s="34" t="str">
        <f>IF(AT7="","",IF(AT7="-","【-】","【"&amp;SUBSTITUTE(TEXT(AT7,"#,##0.00"),"-","△")&amp;"】"))</f>
        <v>【534.57】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12.92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36.93</v>
      </c>
      <c r="BE6" s="34" t="str">
        <f>IF(BE7="","",IF(BE7="-","【-】","【"&amp;SUBSTITUTE(TEXT(BE7,"#,##0.00"),"-","△")&amp;"】"))</f>
        <v>【36.93】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3528.1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406.44</v>
      </c>
      <c r="BP6" s="34" t="str">
        <f>IF(BP7="","",IF(BP7="-","【-】","【"&amp;SUBSTITUTE(TEXT(BP7,"#,##0.00"),"-","△")&amp;"】"))</f>
        <v>【430.60】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41.02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35.93</v>
      </c>
      <c r="CA6" s="34" t="str">
        <f>IF(CA7="","",IF(CA7="-","【-】","【"&amp;SUBSTITUTE(TEXT(CA7,"#,##0.00"),"-","△")&amp;"】"))</f>
        <v>【36.30】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471.38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499.55</v>
      </c>
      <c r="CL6" s="34" t="str">
        <f>IF(CL7="","",IF(CL7="-","【-】","【"&amp;SUBSTITUTE(TEXT(CL7,"#,##0.00"),"-","△")&amp;"】"))</f>
        <v>【490.99】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4">
        <f t="shared" si="10"/>
        <v>0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42.48</v>
      </c>
      <c r="CW6" s="34" t="str">
        <f>IF(CW7="","",IF(CW7="-","【-】","【"&amp;SUBSTITUTE(TEXT(CW7,"#,##0.00"),"-","△")&amp;"】"))</f>
        <v>【42.82】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100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90.73</v>
      </c>
      <c r="DH6" s="34" t="str">
        <f>IF(DH7="","",IF(DH7="-","【-】","【"&amp;SUBSTITUTE(TEXT(DH7,"#,##0.00"),"-","△")&amp;"】"))</f>
        <v>【90.04】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4.4400000000000004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34.76</v>
      </c>
      <c r="DS6" s="34" t="str">
        <f>IF(DS7="","",IF(DS7="-","【-】","【"&amp;SUBSTITUTE(TEXT(DS7,"#,##0.00"),"-","△")&amp;"】"))</f>
        <v>【34.76】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8" s="36" customFormat="1" x14ac:dyDescent="0.15">
      <c r="A7" s="28"/>
      <c r="B7" s="37">
        <v>2020</v>
      </c>
      <c r="C7" s="37">
        <v>312037</v>
      </c>
      <c r="D7" s="37">
        <v>46</v>
      </c>
      <c r="E7" s="37">
        <v>17</v>
      </c>
      <c r="F7" s="37">
        <v>7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54.95</v>
      </c>
      <c r="P7" s="38">
        <v>0.05</v>
      </c>
      <c r="Q7" s="38">
        <v>100</v>
      </c>
      <c r="R7" s="38">
        <v>3531</v>
      </c>
      <c r="S7" s="38">
        <v>46255</v>
      </c>
      <c r="T7" s="38">
        <v>272.06</v>
      </c>
      <c r="U7" s="38">
        <v>170.02</v>
      </c>
      <c r="V7" s="38">
        <v>25</v>
      </c>
      <c r="W7" s="38">
        <v>0.01</v>
      </c>
      <c r="X7" s="38">
        <v>2500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99.45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101.09</v>
      </c>
      <c r="AI7" s="38">
        <v>101.09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534.57000000000005</v>
      </c>
      <c r="AT7" s="38">
        <v>534.57000000000005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12.92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36.93</v>
      </c>
      <c r="BE7" s="38">
        <v>36.93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3528.1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406.44</v>
      </c>
      <c r="BP7" s="38">
        <v>430.6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41.02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35.93</v>
      </c>
      <c r="CA7" s="38">
        <v>36.299999999999997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471.38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499.55</v>
      </c>
      <c r="CL7" s="38">
        <v>490.99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0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42.48</v>
      </c>
      <c r="CW7" s="38">
        <v>42.82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100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90.73</v>
      </c>
      <c r="DH7" s="38">
        <v>90.04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4.4400000000000004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34.76</v>
      </c>
      <c r="DS7" s="38">
        <v>34.76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</v>
      </c>
      <c r="EO7" s="38">
        <v>0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岩垣 幸一</cp:lastModifiedBy>
  <cp:lastPrinted>2022-01-21T06:57:20Z</cp:lastPrinted>
  <dcterms:created xsi:type="dcterms:W3CDTF">2021-12-03T07:37:09Z</dcterms:created>
  <dcterms:modified xsi:type="dcterms:W3CDTF">2022-01-21T06:57:46Z</dcterms:modified>
  <cp:category/>
</cp:coreProperties>
</file>