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L:\04経営\11照会・調査\04_経営比較分析表\R3（R2決算）\"/>
    </mc:Choice>
  </mc:AlternateContent>
  <xr:revisionPtr revIDLastSave="0" documentId="13_ncr:1_{949DEB28-EBA5-4D35-BE6E-B83C11D34830}" xr6:coauthVersionLast="36" xr6:coauthVersionMax="36" xr10:uidLastSave="{00000000-0000-0000-0000-000000000000}"/>
  <workbookProtection workbookAlgorithmName="SHA-512" workbookHashValue="qZiOjbN8wW0ildPVrIlRvZlV0+uNTIo1spqpKU/6p/1c+cvuEZ2uEl7OSP/NoCN7UXd4k2bKPcvk9Ss2zncAGQ==" workbookSaltValue="Hn/6qdwmtCAwVMZpzgjFDw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P6" i="5"/>
  <c r="P10" i="4" s="1"/>
  <c r="O6" i="5"/>
  <c r="N6" i="5"/>
  <c r="M6" i="5"/>
  <c r="AD8" i="4" s="1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J85" i="4"/>
  <c r="I85" i="4"/>
  <c r="F85" i="4"/>
  <c r="E85" i="4"/>
  <c r="AT10" i="4"/>
  <c r="AL10" i="4"/>
  <c r="AD10" i="4"/>
  <c r="W10" i="4"/>
  <c r="I10" i="4"/>
  <c r="B10" i="4"/>
  <c r="AL8" i="4"/>
  <c r="P8" i="4"/>
  <c r="I8" i="4"/>
  <c r="B8" i="4"/>
</calcChain>
</file>

<file path=xl/sharedStrings.xml><?xml version="1.0" encoding="utf-8"?>
<sst xmlns="http://schemas.openxmlformats.org/spreadsheetml/2006/main" count="320" uniqueCount="118">
  <si>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</si>
  <si>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</si>
  <si>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</si>
  <si>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</si>
  <si>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</si>
  <si>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</si>
  <si>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</si>
  <si>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</si>
  <si>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</si>
  <si>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</si>
  <si>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</si>
  <si>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</si>
  <si>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</si>
  <si>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</si>
  <si>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</si>
  <si>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</si>
  <si>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</si>
  <si>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</si>
  <si>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</si>
  <si>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</si>
  <si>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</si>
  <si>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</si>
  <si>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</si>
  <si>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</si>
  <si>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</si>
  <si>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</si>
  <si>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</si>
  <si>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</si>
  <si>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</si>
  <si>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</si>
  <si>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</si>
  <si>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</si>
  <si>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</si>
  <si>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</si>
  <si>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</si>
  <si>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</si>
  <si>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</si>
  <si>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</si>
  <si>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</si>
  <si>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</si>
  <si>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</si>
  <si>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</si>
  <si>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</si>
  <si>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</si>
  <si>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</si>
  <si>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</si>
  <si>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</si>
  <si>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</si>
  <si>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</si>
  <si>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</si>
  <si>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</si>
  <si>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</si>
  <si>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</si>
  <si>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</si>
  <si>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</si>
  <si>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</si>
  <si>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</si>
  <si>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</si>
  <si>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</si>
  <si>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</si>
  <si>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</si>
  <si>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</si>
  <si>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</si>
  <si>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</si>
  <si>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</si>
  <si>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</si>
  <si>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</si>
  <si>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</si>
  <si>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</si>
  <si>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</si>
  <si>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</si>
  <si>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</si>
  <si>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</si>
  <si>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</si>
  <si>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</si>
  <si>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</si>
  <si>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</si>
  <si>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</si>
  <si>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</si>
  <si>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</si>
  <si>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</si>
  <si>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</si>
  <si>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</si>
  <si>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</si>
  <si>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</si>
  <si>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</si>
  <si>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</si>
  <si>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</si>
  <si>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</si>
  <si>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</si>
  <si>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</si>
  <si>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</si>
  <si>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</si>
  <si>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</si>
  <si>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</si>
  <si>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</si>
  <si>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</si>
  <si>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法適用</t>
  </si>
  <si>
    <t>下水道事業</t>
  </si>
  <si>
    <t>公共下水道</t>
  </si>
  <si>
    <t>Bd1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</si>
  <si>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</si>
  <si>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</si>
  <si>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</si>
  <si>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</si>
  <si>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</si>
  <si>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</si>
  <si>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</si>
  <si>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</si>
  <si>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</si>
  <si>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</si>
  <si>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</si>
  <si>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</si>
  <si>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</si>
  <si>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</si>
  <si>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令和２年度から地方公営企業法を適用している。
①経常収支比率は、一般会計からの補助金により、おおむね100％となっている。
②累積欠損金比率は、欠損金が発生しておらず0％となっている。
③流動比率は、流動負債のほとんどが企業債であり、これを控除すると124.92％となり100％以上となる。
④企業債残高対事業規模比率は、類似団体よりも比率は高いが、今後の地方債残高は逓減を見込む。これから管渠更新時期を迎えるため、緊急性等を考慮し、過剰投資とならないよう検討が必要。
⑤経費回収率と⑥汚水処理原価は、人口減少により営業収益が年々減少していくため、４年ごとに使用料の改定を行い、改善を図っていく。
⑦施設利用率については、流域下水道に接続しているため処理場を有しておらず0％となっている。
⑧水洗化率は、下水道未接続世帯の多くが高齢者単独世帯であり、今後大幅な新規利用者数の増は見込めない。</t>
    <rPh sb="8" eb="10">
      <t>チホウ</t>
    </rPh>
    <phoneticPr fontId="4"/>
  </si>
  <si>
    <t>①有形固定資産減価償却率は、法適用に移行して１年であるため低くなっている。
②管渠老朽化率は、類似団体より低いが、これから管渠更新時期を迎えるため悪化していく。
③管渠改善率について、これまで、管渠破損の際には細かな補修で対応してきていたが、これから管渠更新時期を迎えるため、計画的な更新事業の検討が必要である。管渠更新にあたっては、下水道台帳や現在作成中のストックマネジメント計画も活用し、優先順位をつけて行うこととする。</t>
    <rPh sb="40" eb="42">
      <t>カンキョ</t>
    </rPh>
    <rPh sb="42" eb="45">
      <t>ロウキュウカ</t>
    </rPh>
    <phoneticPr fontId="4"/>
  </si>
  <si>
    <t>　人口減による使用料収入の減が見込まれる。また、今後必要とされる管渠更新事業費、近年多発する集中豪雨等への対策事業費等、多額の投資が必要となり、経営状況の悪化が懸念される。
　４年ごとに使用料の改定を行い、収支バランスを図っていくとともに、今後の施設更新が過度な投資とならないよう、現在策定中であるストックマネジメント計画を活用する等、十分に検討するとともに、維持管理経費の削減に努める。</t>
    <rPh sb="103" eb="105">
      <t>シュウシ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</si>
</sst>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0-4278-8C14-CAEBA489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F0-4278-8C14-CAEBA489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F-4250-B913-F37649DF3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65.28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2F-4250-B913-F37649DF3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88.05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2-434D-BDAC-303779E66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E2-434D-BDAC-303779E66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4-4431-93EB-65F635BF6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64-4431-93EB-65F635BF6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F-4CD8-8493-C6080B710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9F-4CD8-8493-C6080B710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C-4EF7-A876-D77151468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0C-4EF7-A876-D77151468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C-48EF-B014-EBE18C24A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2C-48EF-B014-EBE18C24A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8.7200000000000006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4F-47A8-B570-ACBA11C5B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67.930000000000007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4F-47A8-B570-ACBA11C5B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8-4022-8AD8-197F3429B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857.88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98-4022-8AD8-197F3429B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A-4B01-930E-063310DBA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CA-4B01-930E-063310DBA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B-432E-978F-7703924A5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159.49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B-432E-978F-7703924A5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75" zoomScaleNormal="75" workbookViewId="0">
      <selection activeCell="P8" sqref="P8:V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鳥取県　倉吉市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Bd1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46255</v>
      </c>
      <c r="AM8" s="51"/>
      <c r="AN8" s="51"/>
      <c r="AO8" s="51"/>
      <c r="AP8" s="51"/>
      <c r="AQ8" s="51"/>
      <c r="AR8" s="51"/>
      <c r="AS8" s="51"/>
      <c r="AT8" s="46">
        <f>データ!T6</f>
        <v>272.06</v>
      </c>
      <c r="AU8" s="46"/>
      <c r="AV8" s="46"/>
      <c r="AW8" s="46"/>
      <c r="AX8" s="46"/>
      <c r="AY8" s="46"/>
      <c r="AZ8" s="46"/>
      <c r="BA8" s="46"/>
      <c r="BB8" s="46">
        <f>データ!U6</f>
        <v>170.02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44.07</v>
      </c>
      <c r="J10" s="46"/>
      <c r="K10" s="46"/>
      <c r="L10" s="46"/>
      <c r="M10" s="46"/>
      <c r="N10" s="46"/>
      <c r="O10" s="46"/>
      <c r="P10" s="46">
        <f>データ!P6</f>
        <v>75.67</v>
      </c>
      <c r="Q10" s="46"/>
      <c r="R10" s="46"/>
      <c r="S10" s="46"/>
      <c r="T10" s="46"/>
      <c r="U10" s="46"/>
      <c r="V10" s="46"/>
      <c r="W10" s="46">
        <f>データ!Q6</f>
        <v>95.23</v>
      </c>
      <c r="X10" s="46"/>
      <c r="Y10" s="46"/>
      <c r="Z10" s="46"/>
      <c r="AA10" s="46"/>
      <c r="AB10" s="46"/>
      <c r="AC10" s="46"/>
      <c r="AD10" s="51">
        <f>データ!R6</f>
        <v>3531</v>
      </c>
      <c r="AE10" s="51"/>
      <c r="AF10" s="51"/>
      <c r="AG10" s="51"/>
      <c r="AH10" s="51"/>
      <c r="AI10" s="51"/>
      <c r="AJ10" s="51"/>
      <c r="AK10" s="2"/>
      <c r="AL10" s="51">
        <f>データ!V6</f>
        <v>34774</v>
      </c>
      <c r="AM10" s="51"/>
      <c r="AN10" s="51"/>
      <c r="AO10" s="51"/>
      <c r="AP10" s="51"/>
      <c r="AQ10" s="51"/>
      <c r="AR10" s="51"/>
      <c r="AS10" s="51"/>
      <c r="AT10" s="46">
        <f>データ!W6</f>
        <v>10.81</v>
      </c>
      <c r="AU10" s="46"/>
      <c r="AV10" s="46"/>
      <c r="AW10" s="46"/>
      <c r="AX10" s="46"/>
      <c r="AY10" s="46"/>
      <c r="AZ10" s="46"/>
      <c r="BA10" s="46"/>
      <c r="BB10" s="46">
        <f>データ!X6</f>
        <v>3216.84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115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【106.67】</v>
      </c>
      <c r="F85" s="26" t="str">
        <f>データ!AT6</f>
        <v>【3.64】</v>
      </c>
      <c r="G85" s="26" t="str">
        <f>データ!BE6</f>
        <v>【67.52】</v>
      </c>
      <c r="H85" s="26" t="str">
        <f>データ!BP6</f>
        <v>【705.21】</v>
      </c>
      <c r="I85" s="26" t="str">
        <f>データ!CA6</f>
        <v>【98.96】</v>
      </c>
      <c r="J85" s="26" t="str">
        <f>データ!CL6</f>
        <v>【134.52】</v>
      </c>
      <c r="K85" s="26" t="str">
        <f>データ!CW6</f>
        <v>【59.57】</v>
      </c>
      <c r="L85" s="26" t="str">
        <f>データ!DH6</f>
        <v>【95.57】</v>
      </c>
      <c r="M85" s="26" t="str">
        <f>データ!DS6</f>
        <v>【36.52】</v>
      </c>
      <c r="N85" s="26" t="str">
        <f>データ!ED6</f>
        <v>【5.72】</v>
      </c>
      <c r="O85" s="26" t="str">
        <f>データ!EO6</f>
        <v>【0.30】</v>
      </c>
    </row>
  </sheetData>
  <sheetProtection algorithmName="SHA-512" hashValue="FSx6eXY/2clgjcWdUfrFnnQ7C8CQgBX8H5dULzKYEThUkAyWWjDls9RCaDtcj3zXhlTtSwKbKRRyb+VoerpFMg==" saltValue="e1umQXL00YA8HYIFkBcnA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312037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鳥取県　倉吉市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Bd1</v>
      </c>
      <c r="M6" s="33" t="str">
        <f t="shared" si="3"/>
        <v>非設置</v>
      </c>
      <c r="N6" s="34" t="str">
        <f t="shared" si="3"/>
        <v>-</v>
      </c>
      <c r="O6" s="34">
        <f t="shared" si="3"/>
        <v>44.07</v>
      </c>
      <c r="P6" s="34">
        <f t="shared" si="3"/>
        <v>75.67</v>
      </c>
      <c r="Q6" s="34">
        <f t="shared" si="3"/>
        <v>95.23</v>
      </c>
      <c r="R6" s="34">
        <f t="shared" si="3"/>
        <v>3531</v>
      </c>
      <c r="S6" s="34">
        <f t="shared" si="3"/>
        <v>46255</v>
      </c>
      <c r="T6" s="34">
        <f t="shared" si="3"/>
        <v>272.06</v>
      </c>
      <c r="U6" s="34">
        <f t="shared" si="3"/>
        <v>170.02</v>
      </c>
      <c r="V6" s="34">
        <f t="shared" si="3"/>
        <v>34774</v>
      </c>
      <c r="W6" s="34">
        <f t="shared" si="3"/>
        <v>10.81</v>
      </c>
      <c r="X6" s="34">
        <f t="shared" si="3"/>
        <v>3216.84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101.81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107.85</v>
      </c>
      <c r="AI6" s="34" t="str">
        <f>IF(AI7="","",IF(AI7="-","【-】","【"&amp;SUBSTITUTE(TEXT(AI7,"#,##0.00"),"-","△")&amp;"】"))</f>
        <v>【106.67】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4.72</v>
      </c>
      <c r="AT6" s="34" t="str">
        <f>IF(AT7="","",IF(AT7="-","【-】","【"&amp;SUBSTITUTE(TEXT(AT7,"#,##0.00"),"-","△")&amp;"】"))</f>
        <v>【3.64】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8.7200000000000006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67.930000000000007</v>
      </c>
      <c r="BE6" s="34" t="str">
        <f>IF(BE7="","",IF(BE7="-","【-】","【"&amp;SUBSTITUTE(TEXT(BE7,"#,##0.00"),"-","△")&amp;"】"))</f>
        <v>【67.52】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1810.5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857.88</v>
      </c>
      <c r="BP6" s="34" t="str">
        <f>IF(BP7="","",IF(BP7="-","【-】","【"&amp;SUBSTITUTE(TEXT(BP7,"#,##0.00"),"-","△")&amp;"】"))</f>
        <v>【705.21】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99.73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94.97</v>
      </c>
      <c r="CA6" s="34" t="str">
        <f>IF(CA7="","",IF(CA7="-","【-】","【"&amp;SUBSTITUTE(TEXT(CA7,"#,##0.00"),"-","△")&amp;"】"))</f>
        <v>【98.96】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191.07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159.49</v>
      </c>
      <c r="CL6" s="34" t="str">
        <f>IF(CL7="","",IF(CL7="-","【-】","【"&amp;SUBSTITUTE(TEXT(CL7,"#,##0.00"),"-","△")&amp;"】"))</f>
        <v>【134.52】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65.28</v>
      </c>
      <c r="CW6" s="34" t="str">
        <f>IF(CW7="","",IF(CW7="-","【-】","【"&amp;SUBSTITUTE(TEXT(CW7,"#,##0.00"),"-","△")&amp;"】"))</f>
        <v>【59.57】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88.05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92.72</v>
      </c>
      <c r="DH6" s="34" t="str">
        <f>IF(DH7="","",IF(DH7="-","【-】","【"&amp;SUBSTITUTE(TEXT(DH7,"#,##0.00"),"-","△")&amp;"】"))</f>
        <v>【95.57】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3.84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23.79</v>
      </c>
      <c r="DS6" s="34" t="str">
        <f>IF(DS7="","",IF(DS7="-","【-】","【"&amp;SUBSTITUTE(TEXT(DS7,"#,##0.00"),"-","△")&amp;"】"))</f>
        <v>【36.52】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5">
        <f t="shared" si="13"/>
        <v>0.68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>
        <f t="shared" si="13"/>
        <v>1.22</v>
      </c>
      <c r="ED6" s="34" t="str">
        <f>IF(ED7="","",IF(ED7="-","【-】","【"&amp;SUBSTITUTE(TEXT(ED7,"#,##0.00"),"-","△")&amp;"】"))</f>
        <v>【5.72】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>
        <f t="shared" si="14"/>
        <v>0.01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0.09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312037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44.07</v>
      </c>
      <c r="P7" s="38">
        <v>75.67</v>
      </c>
      <c r="Q7" s="38">
        <v>95.23</v>
      </c>
      <c r="R7" s="38">
        <v>3531</v>
      </c>
      <c r="S7" s="38">
        <v>46255</v>
      </c>
      <c r="T7" s="38">
        <v>272.06</v>
      </c>
      <c r="U7" s="38">
        <v>170.02</v>
      </c>
      <c r="V7" s="38">
        <v>34774</v>
      </c>
      <c r="W7" s="38">
        <v>10.81</v>
      </c>
      <c r="X7" s="38">
        <v>3216.84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101.81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107.85</v>
      </c>
      <c r="AI7" s="38">
        <v>106.67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4.72</v>
      </c>
      <c r="AT7" s="38">
        <v>3.64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8.7200000000000006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67.930000000000007</v>
      </c>
      <c r="BE7" s="38">
        <v>67.52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1810.5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857.88</v>
      </c>
      <c r="BP7" s="38">
        <v>705.21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99.73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94.97</v>
      </c>
      <c r="CA7" s="38">
        <v>98.96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191.07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159.49</v>
      </c>
      <c r="CL7" s="38">
        <v>134.52000000000001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65.28</v>
      </c>
      <c r="CW7" s="38">
        <v>59.57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88.05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92.72</v>
      </c>
      <c r="DH7" s="38">
        <v>95.57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3.84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23.79</v>
      </c>
      <c r="DS7" s="38">
        <v>36.520000000000003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0.68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1.22</v>
      </c>
      <c r="ED7" s="38">
        <v>5.72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0.01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0.09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岩垣 幸一</cp:lastModifiedBy>
  <cp:lastPrinted>2022-01-21T06:11:01Z</cp:lastPrinted>
  <dcterms:created xsi:type="dcterms:W3CDTF">2021-12-03T07:16:50Z</dcterms:created>
  <dcterms:modified xsi:type="dcterms:W3CDTF">2022-01-21T06:12:26Z</dcterms:modified>
  <cp:category/>
</cp:coreProperties>
</file>