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L:\04経営\11照会・調査\04_経営比較分析表\R3（R2決算）\"/>
    </mc:Choice>
  </mc:AlternateContent>
  <xr:revisionPtr revIDLastSave="0" documentId="13_ncr:1_{1B810C0F-421D-42DD-8EA2-276769CE05FA}" xr6:coauthVersionLast="36" xr6:coauthVersionMax="36" xr10:uidLastSave="{00000000-0000-0000-0000-000000000000}"/>
  <workbookProtection workbookAlgorithmName="SHA-512" workbookHashValue="I/gEVMhFCgVWc03nibbKJvuazKWNAULEN7mKyRCaliLrh2DPewPzGNA81htCIotWLk5qzHByijuET+EXPq1IZQ==" workbookSaltValue="V/0A9hvS6CjOH4tzoOhtU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<sst xmlns="http://schemas.openxmlformats.org/spreadsheetml/2006/main" count="228" uniqueCount="112">
  <si>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</si>
  <si>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</si>
  <si>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</si>
  <si>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</si>
  <si>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</si>
  <si>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</si>
  <si>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</si>
  <si>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</si>
  <si>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</si>
  <si>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</si>
  <si>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</si>
  <si>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</si>
  <si>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</si>
  <si>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</si>
  <si>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</si>
  <si>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</si>
  <si>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</si>
  <si>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</si>
  <si>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</si>
  <si>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</si>
  <si>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</si>
  <si>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</si>
  <si>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</si>
  <si>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</si>
  <si>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</si>
  <si>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</si>
  <si>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</si>
  <si>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</si>
  <si>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</si>
  <si>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</si>
  <si>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</si>
  <si>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</si>
  <si>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</si>
  <si>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</si>
  <si>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</si>
  <si>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</si>
  <si>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</si>
  <si>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</si>
  <si>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</si>
  <si>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</si>
  <si>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</si>
  <si>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</si>
  <si>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</si>
  <si>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</si>
  <si>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</si>
  <si>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</si>
  <si>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</si>
  <si>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</si>
  <si>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</si>
  <si>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</si>
  <si>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</si>
  <si>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</si>
  <si>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</si>
  <si>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</si>
  <si>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</si>
  <si>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</si>
  <si>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</si>
  <si>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</si>
  <si>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</si>
  <si>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</si>
  <si>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</si>
  <si>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</si>
  <si>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</si>
  <si>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</si>
  <si>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</si>
  <si>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</si>
  <si>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</si>
  <si>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</si>
  <si>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</si>
  <si>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</si>
  <si>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</si>
  <si>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</si>
  <si>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</si>
  <si>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</si>
  <si>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</si>
  <si>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</si>
  <si>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</si>
  <si>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</si>
  <si>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</si>
  <si>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</si>
  <si>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</si>
  <si>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</si>
  <si>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</si>
  <si>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</si>
  <si>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</si>
  <si>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</si>
  <si>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</si>
  <si>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</si>
  <si>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</si>
  <si>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</si>
  <si>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</si>
  <si>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</si>
  <si>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</si>
  <si>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</si>
  <si>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</si>
  <si>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</si>
  <si>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</si>
  <si>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</si>
  <si>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</si>
  <si>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</si>
  <si>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</si>
  <si>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</si>
  <si>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</si>
  <si>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</si>
  <si>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</si>
  <si>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</si>
  <si>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</si>
  <si>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</si>
  <si>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</si>
  <si>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①経常収支比率は、前年度と比べて向上した。
②累積欠損金比率は、欠損金が発生しておらず0％となっている。
③流動比率は、400％以上となっており、短期的な債務に対する支払能力が高いといえる。
④企業債残高対給水収益比率は、令和２年度から簡易水道事業を会計統合したため企業債残高が増額となり比率が増加した。今後、給水収益は減少傾向となるため、投資規模が適切か考えていく必要がある。
⑤料金回収率と⑥給水原価は、令和２年度から簡易水道事業を会計統合したため、人件費が削減されたことによるものと簡易水道事業との純計により改善した。しかし、人口減少のため給水収益が減少傾向であり、料金回収率は年々減少することが予想される。
⑦施設利用率は、令和２年度から簡易水道事業を会計統合した影響で向上した。しかし、類似団体平均値と比べて悪く、施設更新の際にはダウンサイジングが必要である。
⑧有収率は、簡易水道の漏水に伴う配水量が多いため比率が減少している。</t>
    <phoneticPr fontId="5"/>
  </si>
  <si>
    <t>①有形固定資産減価償却率は、有形固定資産の70％超を占める配水管において法定耐用年数を超えたものが増加傾向にあり、類似団体平均値と比較しても非常に悪い状態である。
②管路経年化率は、令和２年度から簡易水道事業を会計統合したため減少したが、類似団体平均値と比較してなお悪い状態である。
③管路更新率は、毎年３～４㎞程度の更新を行っているが、今後も整備以上に耐用年数経過管路が増えることが続くこととなるので、更新計画の中で検討していかなければならない。</t>
    <phoneticPr fontId="4"/>
  </si>
  <si>
    <t>　令和２年度から簡易水道事業に地方公営企業法の全部を適用し、上水道と一つの会計で経理している。
　平成30年度に策定した簡易水道事業の経営戦略を含めて、令和２年度末に水道事業全体の経営戦略を策定した。
　今後も、近隣の水道事業体との広域連携を検討しながら、施設のダウンサイジング、管路等の長期的な更新計画を見直し、料金改定等を勘案して財政計画とのバランスをとった経営戦略に見直す必要がある。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</si>
</sst>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0.53</c:v>
                </c:pt>
                <c:pt idx="2">
                  <c:v>0.53</c:v>
                </c:pt>
                <c:pt idx="3">
                  <c:v>0.53</c:v>
                </c:pt>
                <c:pt idx="4">
                  <c:v>0.54</c:v>
                </c:pt>
              </c:numCache>
            </c:numRef>
          </c:val>
          <c:extLst>
            <c:ext xmlns:c16="http://schemas.microsoft.com/office/drawing/2014/chart" uri="{C3380CC4-5D6E-409C-BE32-E72D297353CC}">
              <c16:uniqueId val="{00000000-2CD5-4BCF-8232-0CAE00D342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2CD5-4BCF-8232-0CAE00D342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53.15</c:v>
                </c:pt>
                <c:pt idx="1">
                  <c:v>53.31</c:v>
                </c:pt>
                <c:pt idx="2">
                  <c:v>51.87</c:v>
                </c:pt>
                <c:pt idx="3">
                  <c:v>51.87</c:v>
                </c:pt>
                <c:pt idx="4">
                  <c:v>53.91</c:v>
                </c:pt>
              </c:numCache>
            </c:numRef>
          </c:val>
          <c:extLst>
            <c:ext xmlns:c16="http://schemas.microsoft.com/office/drawing/2014/chart" uri="{C3380CC4-5D6E-409C-BE32-E72D297353CC}">
              <c16:uniqueId val="{00000000-4403-4686-92CF-AF64CD1DE7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403-4686-92CF-AF64CD1DE7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82.96</c:v>
                </c:pt>
                <c:pt idx="1">
                  <c:v>83.05</c:v>
                </c:pt>
                <c:pt idx="2">
                  <c:v>83.31</c:v>
                </c:pt>
                <c:pt idx="3">
                  <c:v>81.28</c:v>
                </c:pt>
                <c:pt idx="4">
                  <c:v>78.040000000000006</c:v>
                </c:pt>
              </c:numCache>
            </c:numRef>
          </c:val>
          <c:extLst>
            <c:ext xmlns:c16="http://schemas.microsoft.com/office/drawing/2014/chart" uri="{C3380CC4-5D6E-409C-BE32-E72D297353CC}">
              <c16:uniqueId val="{00000000-EEE6-4FDA-AEE8-E559F89689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EEE6-4FDA-AEE8-E559F89689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115.35</c:v>
                </c:pt>
                <c:pt idx="1">
                  <c:v>111.89</c:v>
                </c:pt>
                <c:pt idx="2">
                  <c:v>107.09</c:v>
                </c:pt>
                <c:pt idx="3">
                  <c:v>106.91</c:v>
                </c:pt>
                <c:pt idx="4">
                  <c:v>112.67</c:v>
                </c:pt>
              </c:numCache>
            </c:numRef>
          </c:val>
          <c:extLst>
            <c:ext xmlns:c16="http://schemas.microsoft.com/office/drawing/2014/chart" uri="{C3380CC4-5D6E-409C-BE32-E72D297353CC}">
              <c16:uniqueId val="{00000000-2FBD-4C39-A452-31EFC4BC39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2FBD-4C39-A452-31EFC4BC39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57.5</c:v>
                </c:pt>
                <c:pt idx="1">
                  <c:v>58.37</c:v>
                </c:pt>
                <c:pt idx="2">
                  <c:v>59.72</c:v>
                </c:pt>
                <c:pt idx="3">
                  <c:v>60.65</c:v>
                </c:pt>
                <c:pt idx="4">
                  <c:v>60.61</c:v>
                </c:pt>
              </c:numCache>
            </c:numRef>
          </c:val>
          <c:extLst>
            <c:ext xmlns:c16="http://schemas.microsoft.com/office/drawing/2014/chart" uri="{C3380CC4-5D6E-409C-BE32-E72D297353CC}">
              <c16:uniqueId val="{00000000-3A1B-4EBF-BF92-A31D9E9419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A1B-4EBF-BF92-A31D9E9419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33.71</c:v>
                </c:pt>
                <c:pt idx="1">
                  <c:v>35.42</c:v>
                </c:pt>
                <c:pt idx="2">
                  <c:v>37.58</c:v>
                </c:pt>
                <c:pt idx="3">
                  <c:v>38.549999999999997</c:v>
                </c:pt>
                <c:pt idx="4">
                  <c:v>32.46</c:v>
                </c:pt>
              </c:numCache>
            </c:numRef>
          </c:val>
          <c:extLst>
            <c:ext xmlns:c16="http://schemas.microsoft.com/office/drawing/2014/chart" uri="{C3380CC4-5D6E-409C-BE32-E72D297353CC}">
              <c16:uniqueId val="{00000000-D79C-4B5E-B431-328B24F215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D79C-4B5E-B431-328B24F215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3A-4B51-BDD8-FE138BC38A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A3A-4B51-BDD8-FE138BC38A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325.52</c:v>
                </c:pt>
                <c:pt idx="1">
                  <c:v>374.86</c:v>
                </c:pt>
                <c:pt idx="2">
                  <c:v>362.32</c:v>
                </c:pt>
                <c:pt idx="3">
                  <c:v>422.48</c:v>
                </c:pt>
                <c:pt idx="4">
                  <c:v>423.25</c:v>
                </c:pt>
              </c:numCache>
            </c:numRef>
          </c:val>
          <c:extLst>
            <c:ext xmlns:c16="http://schemas.microsoft.com/office/drawing/2014/chart" uri="{C3380CC4-5D6E-409C-BE32-E72D297353CC}">
              <c16:uniqueId val="{00000000-44D3-4487-9734-D6F2728E88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4D3-4487-9734-D6F2728E88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340.53</c:v>
                </c:pt>
                <c:pt idx="1">
                  <c:v>326.42</c:v>
                </c:pt>
                <c:pt idx="2">
                  <c:v>318.37</c:v>
                </c:pt>
                <c:pt idx="3">
                  <c:v>326.3</c:v>
                </c:pt>
                <c:pt idx="4">
                  <c:v>416.09</c:v>
                </c:pt>
              </c:numCache>
            </c:numRef>
          </c:val>
          <c:extLst>
            <c:ext xmlns:c16="http://schemas.microsoft.com/office/drawing/2014/chart" uri="{C3380CC4-5D6E-409C-BE32-E72D297353CC}">
              <c16:uniqueId val="{00000000-9C67-421A-81F3-1DA4862305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C67-421A-81F3-1DA4862305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100.63</c:v>
                </c:pt>
                <c:pt idx="1">
                  <c:v>96.25</c:v>
                </c:pt>
                <c:pt idx="2">
                  <c:v>93.57</c:v>
                </c:pt>
                <c:pt idx="3">
                  <c:v>92.03</c:v>
                </c:pt>
                <c:pt idx="4">
                  <c:v>101.94</c:v>
                </c:pt>
              </c:numCache>
            </c:numRef>
          </c:val>
          <c:extLst>
            <c:ext xmlns:c16="http://schemas.microsoft.com/office/drawing/2014/chart" uri="{C3380CC4-5D6E-409C-BE32-E72D297353CC}">
              <c16:uniqueId val="{00000000-3BA9-46AB-BBD1-64EA257075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BA9-46AB-BBD1-64EA257075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132.94</c:v>
                </c:pt>
                <c:pt idx="1">
                  <c:v>138.72999999999999</c:v>
                </c:pt>
                <c:pt idx="2">
                  <c:v>142.57</c:v>
                </c:pt>
                <c:pt idx="3">
                  <c:v>144.84</c:v>
                </c:pt>
                <c:pt idx="4">
                  <c:v>130.41999999999999</c:v>
                </c:pt>
              </c:numCache>
            </c:numRef>
          </c:val>
          <c:extLst>
            <c:ext xmlns:c16="http://schemas.microsoft.com/office/drawing/2014/chart" uri="{C3380CC4-5D6E-409C-BE32-E72D297353CC}">
              <c16:uniqueId val="{00000000-C398-406F-998A-13EC4A8CF2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398-406F-998A-13EC4A8CF2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倉吉市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46255</v>
      </c>
      <c r="AM8" s="61"/>
      <c r="AN8" s="61"/>
      <c r="AO8" s="61"/>
      <c r="AP8" s="61"/>
      <c r="AQ8" s="61"/>
      <c r="AR8" s="61"/>
      <c r="AS8" s="61"/>
      <c r="AT8" s="52">
        <f>データ!$S$6</f>
        <v>272.06</v>
      </c>
      <c r="AU8" s="53"/>
      <c r="AV8" s="53"/>
      <c r="AW8" s="53"/>
      <c r="AX8" s="53"/>
      <c r="AY8" s="53"/>
      <c r="AZ8" s="53"/>
      <c r="BA8" s="53"/>
      <c r="BB8" s="54">
        <f>データ!$T$6</f>
        <v>170.02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58.04</v>
      </c>
      <c r="J10" s="53"/>
      <c r="K10" s="53"/>
      <c r="L10" s="53"/>
      <c r="M10" s="53"/>
      <c r="N10" s="53"/>
      <c r="O10" s="64"/>
      <c r="P10" s="54">
        <f>データ!$P$6</f>
        <v>96.43</v>
      </c>
      <c r="Q10" s="54"/>
      <c r="R10" s="54"/>
      <c r="S10" s="54"/>
      <c r="T10" s="54"/>
      <c r="U10" s="54"/>
      <c r="V10" s="54"/>
      <c r="W10" s="61">
        <f>データ!$Q$6</f>
        <v>2356</v>
      </c>
      <c r="X10" s="61"/>
      <c r="Y10" s="61"/>
      <c r="Z10" s="61"/>
      <c r="AA10" s="61"/>
      <c r="AB10" s="61"/>
      <c r="AC10" s="61"/>
      <c r="AD10" s="2"/>
      <c r="AE10" s="2"/>
      <c r="AF10" s="2"/>
      <c r="AG10" s="2"/>
      <c r="AH10" s="4"/>
      <c r="AI10" s="4"/>
      <c r="AJ10" s="4"/>
      <c r="AK10" s="4"/>
      <c r="AL10" s="61">
        <f>データ!$U$6</f>
        <v>44316</v>
      </c>
      <c r="AM10" s="61"/>
      <c r="AN10" s="61"/>
      <c r="AO10" s="61"/>
      <c r="AP10" s="61"/>
      <c r="AQ10" s="61"/>
      <c r="AR10" s="61"/>
      <c r="AS10" s="61"/>
      <c r="AT10" s="52">
        <f>データ!$V$6</f>
        <v>67.2</v>
      </c>
      <c r="AU10" s="53"/>
      <c r="AV10" s="53"/>
      <c r="AW10" s="53"/>
      <c r="AX10" s="53"/>
      <c r="AY10" s="53"/>
      <c r="AZ10" s="53"/>
      <c r="BA10" s="53"/>
      <c r="BB10" s="54">
        <f>データ!$W$6</f>
        <v>659.46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ktj6dsysaNdKwuPaSj4a4TnYVWdcGyXEPrpTF29FDZ3773BvWZiFT5ZquxCAtiz4QB+f3ln1IQs6eWaABigUA==" saltValue="C41xvj9XGhz/Fx3FSQYg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58.04</v>
      </c>
      <c r="P6" s="35">
        <f t="shared" si="3"/>
        <v>96.43</v>
      </c>
      <c r="Q6" s="35">
        <f t="shared" si="3"/>
        <v>2356</v>
      </c>
      <c r="R6" s="35">
        <f t="shared" si="3"/>
        <v>46255</v>
      </c>
      <c r="S6" s="35">
        <f t="shared" si="3"/>
        <v>272.06</v>
      </c>
      <c r="T6" s="35">
        <f t="shared" si="3"/>
        <v>170.02</v>
      </c>
      <c r="U6" s="35">
        <f t="shared" si="3"/>
        <v>44316</v>
      </c>
      <c r="V6" s="35">
        <f t="shared" si="3"/>
        <v>67.2</v>
      </c>
      <c r="W6" s="35">
        <f t="shared" si="3"/>
        <v>659.46</v>
      </c>
      <c r="X6" s="36">
        <f>IF(X7="",NA(),X7)</f>
        <v>115.35</v>
      </c>
      <c r="Y6" s="36">
        <f t="shared" ref="Y6:AG6" si="4">IF(Y7="",NA(),Y7)</f>
        <v>111.89</v>
      </c>
      <c r="Z6" s="36">
        <f t="shared" si="4"/>
        <v>107.09</v>
      </c>
      <c r="AA6" s="36">
        <f t="shared" si="4"/>
        <v>106.91</v>
      </c>
      <c r="AB6" s="36">
        <f t="shared" si="4"/>
        <v>112.67</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325.52</v>
      </c>
      <c r="AU6" s="36">
        <f t="shared" ref="AU6:BC6" si="6">IF(AU7="",NA(),AU7)</f>
        <v>374.86</v>
      </c>
      <c r="AV6" s="36">
        <f t="shared" si="6"/>
        <v>362.32</v>
      </c>
      <c r="AW6" s="36">
        <f t="shared" si="6"/>
        <v>422.48</v>
      </c>
      <c r="AX6" s="36">
        <f t="shared" si="6"/>
        <v>423.25</v>
      </c>
      <c r="AY6" s="36">
        <f t="shared" si="6"/>
        <v>377.63</v>
      </c>
      <c r="AZ6" s="36">
        <f t="shared" si="6"/>
        <v>357.34</v>
      </c>
      <c r="BA6" s="36">
        <f t="shared" si="6"/>
        <v>366.03</v>
      </c>
      <c r="BB6" s="36">
        <f t="shared" si="6"/>
        <v>365.18</v>
      </c>
      <c r="BC6" s="36">
        <f t="shared" si="6"/>
        <v>327.77</v>
      </c>
      <c r="BD6" s="35" t="str">
        <f>IF(BD7="","",IF(BD7="-","【-】","【"&amp;SUBSTITUTE(TEXT(BD7,"#,##0.00"),"-","△")&amp;"】"))</f>
        <v>【260.31】</v>
      </c>
      <c r="BE6" s="36">
        <f>IF(BE7="",NA(),BE7)</f>
        <v>340.53</v>
      </c>
      <c r="BF6" s="36">
        <f t="shared" ref="BF6:BN6" si="7">IF(BF7="",NA(),BF7)</f>
        <v>326.42</v>
      </c>
      <c r="BG6" s="36">
        <f t="shared" si="7"/>
        <v>318.37</v>
      </c>
      <c r="BH6" s="36">
        <f t="shared" si="7"/>
        <v>326.3</v>
      </c>
      <c r="BI6" s="36">
        <f t="shared" si="7"/>
        <v>416.09</v>
      </c>
      <c r="BJ6" s="36">
        <f t="shared" si="7"/>
        <v>364.71</v>
      </c>
      <c r="BK6" s="36">
        <f t="shared" si="7"/>
        <v>373.69</v>
      </c>
      <c r="BL6" s="36">
        <f t="shared" si="7"/>
        <v>370.12</v>
      </c>
      <c r="BM6" s="36">
        <f t="shared" si="7"/>
        <v>371.65</v>
      </c>
      <c r="BN6" s="36">
        <f t="shared" si="7"/>
        <v>397.1</v>
      </c>
      <c r="BO6" s="35" t="str">
        <f>IF(BO7="","",IF(BO7="-","【-】","【"&amp;SUBSTITUTE(TEXT(BO7,"#,##0.00"),"-","△")&amp;"】"))</f>
        <v>【275.67】</v>
      </c>
      <c r="BP6" s="36">
        <f>IF(BP7="",NA(),BP7)</f>
        <v>100.63</v>
      </c>
      <c r="BQ6" s="36">
        <f t="shared" ref="BQ6:BY6" si="8">IF(BQ7="",NA(),BQ7)</f>
        <v>96.25</v>
      </c>
      <c r="BR6" s="36">
        <f t="shared" si="8"/>
        <v>93.57</v>
      </c>
      <c r="BS6" s="36">
        <f t="shared" si="8"/>
        <v>92.03</v>
      </c>
      <c r="BT6" s="36">
        <f t="shared" si="8"/>
        <v>101.94</v>
      </c>
      <c r="BU6" s="36">
        <f t="shared" si="8"/>
        <v>100.65</v>
      </c>
      <c r="BV6" s="36">
        <f t="shared" si="8"/>
        <v>99.87</v>
      </c>
      <c r="BW6" s="36">
        <f t="shared" si="8"/>
        <v>100.42</v>
      </c>
      <c r="BX6" s="36">
        <f t="shared" si="8"/>
        <v>98.77</v>
      </c>
      <c r="BY6" s="36">
        <f t="shared" si="8"/>
        <v>95.79</v>
      </c>
      <c r="BZ6" s="35" t="str">
        <f>IF(BZ7="","",IF(BZ7="-","【-】","【"&amp;SUBSTITUTE(TEXT(BZ7,"#,##0.00"),"-","△")&amp;"】"))</f>
        <v>【100.05】</v>
      </c>
      <c r="CA6" s="36">
        <f>IF(CA7="",NA(),CA7)</f>
        <v>132.94</v>
      </c>
      <c r="CB6" s="36">
        <f t="shared" ref="CB6:CJ6" si="9">IF(CB7="",NA(),CB7)</f>
        <v>138.72999999999999</v>
      </c>
      <c r="CC6" s="36">
        <f t="shared" si="9"/>
        <v>142.57</v>
      </c>
      <c r="CD6" s="36">
        <f t="shared" si="9"/>
        <v>144.84</v>
      </c>
      <c r="CE6" s="36">
        <f t="shared" si="9"/>
        <v>130.41999999999999</v>
      </c>
      <c r="CF6" s="36">
        <f t="shared" si="9"/>
        <v>170.19</v>
      </c>
      <c r="CG6" s="36">
        <f t="shared" si="9"/>
        <v>171.81</v>
      </c>
      <c r="CH6" s="36">
        <f t="shared" si="9"/>
        <v>171.67</v>
      </c>
      <c r="CI6" s="36">
        <f t="shared" si="9"/>
        <v>173.67</v>
      </c>
      <c r="CJ6" s="36">
        <f t="shared" si="9"/>
        <v>171.13</v>
      </c>
      <c r="CK6" s="35" t="str">
        <f>IF(CK7="","",IF(CK7="-","【-】","【"&amp;SUBSTITUTE(TEXT(CK7,"#,##0.00"),"-","△")&amp;"】"))</f>
        <v>【166.40】</v>
      </c>
      <c r="CL6" s="36">
        <f>IF(CL7="",NA(),CL7)</f>
        <v>53.15</v>
      </c>
      <c r="CM6" s="36">
        <f t="shared" ref="CM6:CU6" si="10">IF(CM7="",NA(),CM7)</f>
        <v>53.31</v>
      </c>
      <c r="CN6" s="36">
        <f t="shared" si="10"/>
        <v>51.87</v>
      </c>
      <c r="CO6" s="36">
        <f t="shared" si="10"/>
        <v>51.87</v>
      </c>
      <c r="CP6" s="36">
        <f t="shared" si="10"/>
        <v>53.91</v>
      </c>
      <c r="CQ6" s="36">
        <f t="shared" si="10"/>
        <v>59.01</v>
      </c>
      <c r="CR6" s="36">
        <f t="shared" si="10"/>
        <v>60.03</v>
      </c>
      <c r="CS6" s="36">
        <f t="shared" si="10"/>
        <v>59.74</v>
      </c>
      <c r="CT6" s="36">
        <f t="shared" si="10"/>
        <v>59.67</v>
      </c>
      <c r="CU6" s="36">
        <f t="shared" si="10"/>
        <v>60.12</v>
      </c>
      <c r="CV6" s="35" t="str">
        <f>IF(CV7="","",IF(CV7="-","【-】","【"&amp;SUBSTITUTE(TEXT(CV7,"#,##0.00"),"-","△")&amp;"】"))</f>
        <v>【60.69】</v>
      </c>
      <c r="CW6" s="36">
        <f>IF(CW7="",NA(),CW7)</f>
        <v>82.96</v>
      </c>
      <c r="CX6" s="36">
        <f t="shared" ref="CX6:DF6" si="11">IF(CX7="",NA(),CX7)</f>
        <v>83.05</v>
      </c>
      <c r="CY6" s="36">
        <f t="shared" si="11"/>
        <v>83.31</v>
      </c>
      <c r="CZ6" s="36">
        <f t="shared" si="11"/>
        <v>81.28</v>
      </c>
      <c r="DA6" s="36">
        <f t="shared" si="11"/>
        <v>78.040000000000006</v>
      </c>
      <c r="DB6" s="36">
        <f t="shared" si="11"/>
        <v>85.37</v>
      </c>
      <c r="DC6" s="36">
        <f t="shared" si="11"/>
        <v>84.81</v>
      </c>
      <c r="DD6" s="36">
        <f t="shared" si="11"/>
        <v>84.8</v>
      </c>
      <c r="DE6" s="36">
        <f t="shared" si="11"/>
        <v>84.6</v>
      </c>
      <c r="DF6" s="36">
        <f t="shared" si="11"/>
        <v>84.24</v>
      </c>
      <c r="DG6" s="35" t="str">
        <f>IF(DG7="","",IF(DG7="-","【-】","【"&amp;SUBSTITUTE(TEXT(DG7,"#,##0.00"),"-","△")&amp;"】"))</f>
        <v>【89.82】</v>
      </c>
      <c r="DH6" s="36">
        <f>IF(DH7="",NA(),DH7)</f>
        <v>57.5</v>
      </c>
      <c r="DI6" s="36">
        <f t="shared" ref="DI6:DQ6" si="12">IF(DI7="",NA(),DI7)</f>
        <v>58.37</v>
      </c>
      <c r="DJ6" s="36">
        <f t="shared" si="12"/>
        <v>59.72</v>
      </c>
      <c r="DK6" s="36">
        <f t="shared" si="12"/>
        <v>60.65</v>
      </c>
      <c r="DL6" s="36">
        <f t="shared" si="12"/>
        <v>60.61</v>
      </c>
      <c r="DM6" s="36">
        <f t="shared" si="12"/>
        <v>46.9</v>
      </c>
      <c r="DN6" s="36">
        <f t="shared" si="12"/>
        <v>47.28</v>
      </c>
      <c r="DO6" s="36">
        <f t="shared" si="12"/>
        <v>47.66</v>
      </c>
      <c r="DP6" s="36">
        <f t="shared" si="12"/>
        <v>48.17</v>
      </c>
      <c r="DQ6" s="36">
        <f t="shared" si="12"/>
        <v>48.83</v>
      </c>
      <c r="DR6" s="35" t="str">
        <f>IF(DR7="","",IF(DR7="-","【-】","【"&amp;SUBSTITUTE(TEXT(DR7,"#,##0.00"),"-","△")&amp;"】"))</f>
        <v>【50.19】</v>
      </c>
      <c r="DS6" s="36">
        <f>IF(DS7="",NA(),DS7)</f>
        <v>33.71</v>
      </c>
      <c r="DT6" s="36">
        <f t="shared" ref="DT6:EB6" si="13">IF(DT7="",NA(),DT7)</f>
        <v>35.42</v>
      </c>
      <c r="DU6" s="36">
        <f t="shared" si="13"/>
        <v>37.58</v>
      </c>
      <c r="DV6" s="36">
        <f t="shared" si="13"/>
        <v>38.549999999999997</v>
      </c>
      <c r="DW6" s="36">
        <f t="shared" si="13"/>
        <v>32.46</v>
      </c>
      <c r="DX6" s="36">
        <f t="shared" si="13"/>
        <v>12.03</v>
      </c>
      <c r="DY6" s="36">
        <f t="shared" si="13"/>
        <v>12.19</v>
      </c>
      <c r="DZ6" s="36">
        <f t="shared" si="13"/>
        <v>15.1</v>
      </c>
      <c r="EA6" s="36">
        <f t="shared" si="13"/>
        <v>17.12</v>
      </c>
      <c r="EB6" s="36">
        <f t="shared" si="13"/>
        <v>18.18</v>
      </c>
      <c r="EC6" s="35" t="str">
        <f>IF(EC7="","",IF(EC7="-","【-】","【"&amp;SUBSTITUTE(TEXT(EC7,"#,##0.00"),"-","△")&amp;"】"))</f>
        <v>【20.63】</v>
      </c>
      <c r="ED6" s="36">
        <f>IF(ED7="",NA(),ED7)</f>
        <v>0.53</v>
      </c>
      <c r="EE6" s="36">
        <f t="shared" ref="EE6:EM6" si="14">IF(EE7="",NA(),EE7)</f>
        <v>0.53</v>
      </c>
      <c r="EF6" s="36">
        <f t="shared" si="14"/>
        <v>0.53</v>
      </c>
      <c r="EG6" s="36">
        <f t="shared" si="14"/>
        <v>0.53</v>
      </c>
      <c r="EH6" s="36">
        <f t="shared" si="14"/>
        <v>0.54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312037</v>
      </c>
      <c r="D7" s="38">
        <v>46</v>
      </c>
      <c r="E7" s="38">
        <v>1</v>
      </c>
      <c r="F7" s="38">
        <v>0</v>
      </c>
      <c r="G7" s="38">
        <v>1</v>
      </c>
      <c r="H7" s="38" t="s">
        <v>92</v>
      </c>
      <c r="I7" s="38" t="s">
        <v>93</v>
      </c>
      <c r="J7" s="38" t="s">
        <v>94</v>
      </c>
      <c r="K7" s="38" t="s">
        <v>95</v>
      </c>
      <c r="L7" s="38" t="s">
        <v>96</v>
      </c>
      <c r="M7" s="38" t="s">
        <v>97</v>
      </c>
      <c r="N7" s="39" t="s">
        <v>98</v>
      </c>
      <c r="O7" s="39">
        <v>58.04</v>
      </c>
      <c r="P7" s="39">
        <v>96.43</v>
      </c>
      <c r="Q7" s="39">
        <v>2356</v>
      </c>
      <c r="R7" s="39">
        <v>46255</v>
      </c>
      <c r="S7" s="39">
        <v>272.06</v>
      </c>
      <c r="T7" s="39">
        <v>170.02</v>
      </c>
      <c r="U7" s="39">
        <v>44316</v>
      </c>
      <c r="V7" s="39">
        <v>67.2</v>
      </c>
      <c r="W7" s="39">
        <v>659.46</v>
      </c>
      <c r="X7" s="39">
        <v>115.35</v>
      </c>
      <c r="Y7" s="39">
        <v>111.89</v>
      </c>
      <c r="Z7" s="39">
        <v>107.09</v>
      </c>
      <c r="AA7" s="39">
        <v>106.91</v>
      </c>
      <c r="AB7" s="39">
        <v>112.67</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325.52</v>
      </c>
      <c r="AU7" s="39">
        <v>374.86</v>
      </c>
      <c r="AV7" s="39">
        <v>362.32</v>
      </c>
      <c r="AW7" s="39">
        <v>422.48</v>
      </c>
      <c r="AX7" s="39">
        <v>423.25</v>
      </c>
      <c r="AY7" s="39">
        <v>377.63</v>
      </c>
      <c r="AZ7" s="39">
        <v>357.34</v>
      </c>
      <c r="BA7" s="39">
        <v>366.03</v>
      </c>
      <c r="BB7" s="39">
        <v>365.18</v>
      </c>
      <c r="BC7" s="39">
        <v>327.77</v>
      </c>
      <c r="BD7" s="39">
        <v>260.31</v>
      </c>
      <c r="BE7" s="39">
        <v>340.53</v>
      </c>
      <c r="BF7" s="39">
        <v>326.42</v>
      </c>
      <c r="BG7" s="39">
        <v>318.37</v>
      </c>
      <c r="BH7" s="39">
        <v>326.3</v>
      </c>
      <c r="BI7" s="39">
        <v>416.09</v>
      </c>
      <c r="BJ7" s="39">
        <v>364.71</v>
      </c>
      <c r="BK7" s="39">
        <v>373.69</v>
      </c>
      <c r="BL7" s="39">
        <v>370.12</v>
      </c>
      <c r="BM7" s="39">
        <v>371.65</v>
      </c>
      <c r="BN7" s="39">
        <v>397.1</v>
      </c>
      <c r="BO7" s="39">
        <v>275.67</v>
      </c>
      <c r="BP7" s="39">
        <v>100.63</v>
      </c>
      <c r="BQ7" s="39">
        <v>96.25</v>
      </c>
      <c r="BR7" s="39">
        <v>93.57</v>
      </c>
      <c r="BS7" s="39">
        <v>92.03</v>
      </c>
      <c r="BT7" s="39">
        <v>101.94</v>
      </c>
      <c r="BU7" s="39">
        <v>100.65</v>
      </c>
      <c r="BV7" s="39">
        <v>99.87</v>
      </c>
      <c r="BW7" s="39">
        <v>100.42</v>
      </c>
      <c r="BX7" s="39">
        <v>98.77</v>
      </c>
      <c r="BY7" s="39">
        <v>95.79</v>
      </c>
      <c r="BZ7" s="39">
        <v>100.05</v>
      </c>
      <c r="CA7" s="39">
        <v>132.94</v>
      </c>
      <c r="CB7" s="39">
        <v>138.72999999999999</v>
      </c>
      <c r="CC7" s="39">
        <v>142.57</v>
      </c>
      <c r="CD7" s="39">
        <v>144.84</v>
      </c>
      <c r="CE7" s="39">
        <v>130.41999999999999</v>
      </c>
      <c r="CF7" s="39">
        <v>170.19</v>
      </c>
      <c r="CG7" s="39">
        <v>171.81</v>
      </c>
      <c r="CH7" s="39">
        <v>171.67</v>
      </c>
      <c r="CI7" s="39">
        <v>173.67</v>
      </c>
      <c r="CJ7" s="39">
        <v>171.13</v>
      </c>
      <c r="CK7" s="39">
        <v>166.4</v>
      </c>
      <c r="CL7" s="39">
        <v>53.15</v>
      </c>
      <c r="CM7" s="39">
        <v>53.31</v>
      </c>
      <c r="CN7" s="39">
        <v>51.87</v>
      </c>
      <c r="CO7" s="39">
        <v>51.87</v>
      </c>
      <c r="CP7" s="39">
        <v>53.91</v>
      </c>
      <c r="CQ7" s="39">
        <v>59.01</v>
      </c>
      <c r="CR7" s="39">
        <v>60.03</v>
      </c>
      <c r="CS7" s="39">
        <v>59.74</v>
      </c>
      <c r="CT7" s="39">
        <v>59.67</v>
      </c>
      <c r="CU7" s="39">
        <v>60.12</v>
      </c>
      <c r="CV7" s="39">
        <v>60.69</v>
      </c>
      <c r="CW7" s="39">
        <v>82.96</v>
      </c>
      <c r="CX7" s="39">
        <v>83.05</v>
      </c>
      <c r="CY7" s="39">
        <v>83.31</v>
      </c>
      <c r="CZ7" s="39">
        <v>81.28</v>
      </c>
      <c r="DA7" s="39">
        <v>78.040000000000006</v>
      </c>
      <c r="DB7" s="39">
        <v>85.37</v>
      </c>
      <c r="DC7" s="39">
        <v>84.81</v>
      </c>
      <c r="DD7" s="39">
        <v>84.8</v>
      </c>
      <c r="DE7" s="39">
        <v>84.6</v>
      </c>
      <c r="DF7" s="39">
        <v>84.24</v>
      </c>
      <c r="DG7" s="39">
        <v>89.82</v>
      </c>
      <c r="DH7" s="39">
        <v>57.5</v>
      </c>
      <c r="DI7" s="39">
        <v>58.37</v>
      </c>
      <c r="DJ7" s="39">
        <v>59.72</v>
      </c>
      <c r="DK7" s="39">
        <v>60.65</v>
      </c>
      <c r="DL7" s="39">
        <v>60.61</v>
      </c>
      <c r="DM7" s="39">
        <v>46.9</v>
      </c>
      <c r="DN7" s="39">
        <v>47.28</v>
      </c>
      <c r="DO7" s="39">
        <v>47.66</v>
      </c>
      <c r="DP7" s="39">
        <v>48.17</v>
      </c>
      <c r="DQ7" s="39">
        <v>48.83</v>
      </c>
      <c r="DR7" s="39">
        <v>50.19</v>
      </c>
      <c r="DS7" s="39">
        <v>33.71</v>
      </c>
      <c r="DT7" s="39">
        <v>35.42</v>
      </c>
      <c r="DU7" s="39">
        <v>37.58</v>
      </c>
      <c r="DV7" s="39">
        <v>38.549999999999997</v>
      </c>
      <c r="DW7" s="39">
        <v>32.46</v>
      </c>
      <c r="DX7" s="39">
        <v>12.03</v>
      </c>
      <c r="DY7" s="39">
        <v>12.19</v>
      </c>
      <c r="DZ7" s="39">
        <v>15.1</v>
      </c>
      <c r="EA7" s="39">
        <v>17.12</v>
      </c>
      <c r="EB7" s="39">
        <v>18.18</v>
      </c>
      <c r="EC7" s="39">
        <v>20.63</v>
      </c>
      <c r="ED7" s="39">
        <v>0.53</v>
      </c>
      <c r="EE7" s="39">
        <v>0.53</v>
      </c>
      <c r="EF7" s="39">
        <v>0.53</v>
      </c>
      <c r="EG7" s="39">
        <v>0.53</v>
      </c>
      <c r="EH7" s="39">
        <v>0.54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cp:lastPrinted>2022-01-20T02:41:04Z</cp:lastPrinted>
  <dcterms:created xsi:type="dcterms:W3CDTF">2021-12-03T06:54:53Z</dcterms:created>
  <dcterms:modified xsi:type="dcterms:W3CDTF">2022-01-21T02:24:02Z</dcterms:modified>
  <cp:category/>
</cp:coreProperties>
</file>