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CPIZ4/RAHF2tmkTislOGR/K5UQVRhxEcx1jkoVYjDxAEmuoFXMZPtcJ/dZLfWXeqFBByHfjZY7HLgxwjfaUqA==" workbookSaltValue="ySiyMkqFmtX3sAzzdZcYV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HJ51" i="4"/>
  <c r="IT76" i="4"/>
  <c r="CS51" i="4"/>
  <c r="HJ30" i="4"/>
  <c r="MA30" i="4"/>
  <c r="CS30" i="4"/>
  <c r="MA51" i="4"/>
  <c r="MI76" i="4"/>
  <c r="C11" i="5"/>
  <c r="D11" i="5"/>
  <c r="E11" i="5"/>
  <c r="B11" i="5"/>
  <c r="BK76" i="4" l="1"/>
  <c r="LT76" i="4"/>
  <c r="GQ51" i="4"/>
  <c r="LH30" i="4"/>
  <c r="IE76" i="4"/>
  <c r="BZ51" i="4"/>
  <c r="GQ30" i="4"/>
  <c r="BZ30" i="4"/>
  <c r="LH51" i="4"/>
  <c r="AV76" i="4"/>
  <c r="KO51" i="4"/>
  <c r="LE76" i="4"/>
  <c r="FX51" i="4"/>
  <c r="KO30" i="4"/>
  <c r="HP76" i="4"/>
  <c r="BG51" i="4"/>
  <c r="FX30" i="4"/>
  <c r="BG30" i="4"/>
  <c r="FE51" i="4"/>
  <c r="HA76" i="4"/>
  <c r="AN51" i="4"/>
  <c r="FE30" i="4"/>
  <c r="AN30" i="4"/>
  <c r="AG76" i="4"/>
  <c r="JV51" i="4"/>
  <c r="KP76" i="4"/>
  <c r="JV30" i="4"/>
  <c r="JC30" i="4"/>
  <c r="KA76" i="4"/>
  <c r="GL76" i="4"/>
  <c r="U51" i="4"/>
  <c r="EL30" i="4"/>
  <c r="U30" i="4"/>
  <c r="R76" i="4"/>
  <c r="JC51" i="4"/>
  <c r="EL51"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<sst xmlns="http://schemas.openxmlformats.org/spreadsheetml/2006/main" count="278" uniqueCount="134">
  <si>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</si>
  <si>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</si>
  <si>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</si>
  <si>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</si>
  <si>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</si>
  <si>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</si>
  <si>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</si>
  <si>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</si>
  <si>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</si>
  <si>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</si>
  <si>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</si>
  <si>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</si>
  <si>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</si>
  <si>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</si>
  <si>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</si>
  <si>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</si>
  <si>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</si>
  <si>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</si>
  <si>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</si>
  <si>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</si>
  <si>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</si>
  <si>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</si>
  <si>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</si>
  <si>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</si>
  <si>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</si>
  <si>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</si>
  <si>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</si>
  <si>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</si>
  <si>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</si>
  <si>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</si>
  <si>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</si>
  <si>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</si>
  <si>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</si>
  <si>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</si>
  <si>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</si>
  <si>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</si>
  <si>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</si>
  <si>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</si>
  <si>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</si>
  <si>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</si>
  <si>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</si>
  <si>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</si>
  <si>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</si>
  <si>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</si>
  <si>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</si>
  <si>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</si>
  <si>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</si>
  <si>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</si>
  <si>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</si>
  <si>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</si>
  <si>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</si>
  <si>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</si>
  <si>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</si>
  <si>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</si>
  <si>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</si>
  <si>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</si>
  <si>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</si>
  <si>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</si>
  <si>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</si>
  <si>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</si>
  <si>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</si>
  <si>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</si>
  <si>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</si>
  <si>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</si>
  <si>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</si>
  <si>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</si>
  <si>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</si>
  <si>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</si>
  <si>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</si>
  <si>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</si>
  <si>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</si>
  <si>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</si>
  <si>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</si>
  <si>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</si>
  <si>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</si>
  <si>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</si>
  <si>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</si>
  <si>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</si>
  <si>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</si>
  <si>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</si>
  <si>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</si>
  <si>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</si>
  <si>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</si>
  <si>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</si>
  <si>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</si>
  <si>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</si>
  <si>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</si>
  <si>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</si>
  <si>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</si>
  <si>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</si>
  <si>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</si>
  <si>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</si>
  <si>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</si>
  <si>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</si>
  <si>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</si>
  <si>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</si>
  <si>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</si>
  <si>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</si>
  <si>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</si>
  <si>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</si>
  <si>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</si>
  <si>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</si>
  <si>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</si>
  <si>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</si>
  <si>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</si>
  <si>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</si>
  <si>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</si>
  <si>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</si>
  <si>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</si>
  <si>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</si>
  <si>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</si>
  <si>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</si>
  <si>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鳥取県　米子市</t>
  </si>
  <si>
    <t>米子市万能町駐車場</t>
  </si>
  <si>
    <t>法非適用</t>
  </si>
  <si>
    <t>駐車場整備事業</t>
  </si>
  <si>
    <t>-</t>
  </si>
  <si>
    <t>Ａ３Ｂ１</t>
  </si>
  <si>
    <t>非設置</t>
  </si>
  <si>
    <t>該当数値なし</t>
  </si>
  <si>
    <t>都市計画駐車場 届出駐車場</t>
  </si>
  <si>
    <t>広場式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</si>
  <si>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</si>
  <si>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</si>
  <si>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</si>
  <si>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</si>
  <si>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</si>
  <si>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</si>
  <si>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</si>
  <si>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</si>
  <si>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新型コロナウイルス感染症の影響はあるものの、各指標とも安定的に比較的高い水準を維持している。</t>
    <rPh sb="1" eb="3">
      <t>シンガタ</t>
    </rPh>
    <rPh sb="10" eb="13">
      <t>カンセンショウ</t>
    </rPh>
    <rPh sb="14" eb="16">
      <t>エイキョウ</t>
    </rPh>
    <rPh sb="23" eb="26">
      <t>カクシヒョウ</t>
    </rPh>
    <rPh sb="28" eb="31">
      <t>アンテイテキ</t>
    </rPh>
    <rPh sb="32" eb="35">
      <t>ヒカクテキ</t>
    </rPh>
    <rPh sb="35" eb="36">
      <t>タカ</t>
    </rPh>
    <rPh sb="37" eb="39">
      <t>スイジュン</t>
    </rPh>
    <rPh sb="40" eb="42">
      <t>イジ</t>
    </rPh>
    <phoneticPr fontId="5"/>
  </si>
  <si>
    <t>　定期利用者及び近隣宿泊施設利用者による長時間駐車が多いため、稼働率は類似団体と比較すると低いが、収益は安定しており、当該エリアの駐車場需要を満たすものである。</t>
    <rPh sb="1" eb="3">
      <t>テイキ</t>
    </rPh>
    <rPh sb="3" eb="6">
      <t>リヨウシャ</t>
    </rPh>
    <rPh sb="6" eb="7">
      <t>オヨ</t>
    </rPh>
    <rPh sb="8" eb="10">
      <t>キンリン</t>
    </rPh>
    <rPh sb="10" eb="12">
      <t>シュクハク</t>
    </rPh>
    <rPh sb="12" eb="14">
      <t>シセツ</t>
    </rPh>
    <rPh sb="14" eb="16">
      <t>リヨウ</t>
    </rPh>
    <rPh sb="16" eb="17">
      <t>シャ</t>
    </rPh>
    <rPh sb="20" eb="23">
      <t>チョウジカン</t>
    </rPh>
    <rPh sb="23" eb="25">
      <t>チュウシャ</t>
    </rPh>
    <rPh sb="26" eb="27">
      <t>オオ</t>
    </rPh>
    <rPh sb="31" eb="33">
      <t>カドウ</t>
    </rPh>
    <rPh sb="33" eb="34">
      <t>リツ</t>
    </rPh>
    <rPh sb="35" eb="37">
      <t>ルイジ</t>
    </rPh>
    <rPh sb="37" eb="39">
      <t>ダンタイ</t>
    </rPh>
    <rPh sb="40" eb="42">
      <t>ヒカク</t>
    </rPh>
    <rPh sb="45" eb="46">
      <t>ヒク</t>
    </rPh>
    <rPh sb="49" eb="51">
      <t>シュウエキ</t>
    </rPh>
    <rPh sb="52" eb="54">
      <t>アンテイ</t>
    </rPh>
    <rPh sb="59" eb="61">
      <t>トウガイ</t>
    </rPh>
    <rPh sb="65" eb="68">
      <t>チュウシャジョウ</t>
    </rPh>
    <rPh sb="68" eb="70">
      <t>ジュヨウ</t>
    </rPh>
    <rPh sb="71" eb="72">
      <t>ミ</t>
    </rPh>
    <phoneticPr fontId="5"/>
  </si>
  <si>
    <t>　令和２年度に、上屋撤去工事、街灯改修工事及びパーキングシステム更新を行ったため、企業債残高対料金収入比率が上昇したが、今後しばらくは大規模な設備投資を行う予定はないため、徐々に比率は低下する見込みである。</t>
    <rPh sb="1" eb="3">
      <t>レイワ</t>
    </rPh>
    <rPh sb="4" eb="6">
      <t>ネンド</t>
    </rPh>
    <rPh sb="8" eb="12">
      <t>ウワヤテッキョ</t>
    </rPh>
    <rPh sb="12" eb="14">
      <t>コウジ</t>
    </rPh>
    <rPh sb="15" eb="19">
      <t>ガイトウカイシュウ</t>
    </rPh>
    <rPh sb="19" eb="21">
      <t>コウジ</t>
    </rPh>
    <rPh sb="21" eb="22">
      <t>オヨ</t>
    </rPh>
    <rPh sb="32" eb="34">
      <t>コウシン</t>
    </rPh>
    <rPh sb="35" eb="36">
      <t>オコナ</t>
    </rPh>
    <rPh sb="41" eb="43">
      <t>キギョウ</t>
    </rPh>
    <rPh sb="43" eb="44">
      <t>サイ</t>
    </rPh>
    <rPh sb="44" eb="46">
      <t>ザンダカ</t>
    </rPh>
    <rPh sb="46" eb="47">
      <t>タイ</t>
    </rPh>
    <rPh sb="47" eb="49">
      <t>リョウキン</t>
    </rPh>
    <rPh sb="49" eb="51">
      <t>シュウニュウ</t>
    </rPh>
    <rPh sb="51" eb="53">
      <t>ヒリツ</t>
    </rPh>
    <rPh sb="54" eb="56">
      <t>ジョウショウ</t>
    </rPh>
    <rPh sb="60" eb="62">
      <t>コンゴ</t>
    </rPh>
    <rPh sb="67" eb="70">
      <t>ダイキボ</t>
    </rPh>
    <rPh sb="71" eb="73">
      <t>セツビ</t>
    </rPh>
    <rPh sb="73" eb="75">
      <t>トウシ</t>
    </rPh>
    <rPh sb="76" eb="77">
      <t>オコナ</t>
    </rPh>
    <rPh sb="78" eb="80">
      <t>ヨテイ</t>
    </rPh>
    <rPh sb="86" eb="88">
      <t>ジョジョ</t>
    </rPh>
    <rPh sb="89" eb="91">
      <t>ヒリツ</t>
    </rPh>
    <rPh sb="92" eb="94">
      <t>テイカ</t>
    </rPh>
    <rPh sb="96" eb="98">
      <t>ミコ</t>
    </rPh>
    <phoneticPr fontId="5"/>
  </si>
  <si>
    <t>　当駐車場は新型コロナウイルス感染症及び近隣に時間貸駐車場が増加したことによる利用者の減少や令和２年度の大規模設備投資による影響はあるが、定期利用者や宿泊施設利用者を中心としたニーズが安定して存在するため、各指標とも概ね良好であり、比較的収益性の高い安定的な経営ができている。
　また、収益性、設備投資の必要性の少なさ、立地等の条件から民間譲渡も可能と見込まれる。しかし、当駐車場が本市の駐車場事業の経営を牽引していることや、設置目的を鑑みて、現時点では民間譲渡を検討していない。
　今後は、令和２年度に策定した経営戦略を基に、指定管理者制度を活用しながら、経営の効率化や利用促進を図り、より安定した経営に努めていく必要がある。</t>
    <rPh sb="1" eb="2">
      <t>トウ</t>
    </rPh>
    <rPh sb="2" eb="5">
      <t>チュウシャジョウ</t>
    </rPh>
    <rPh sb="6" eb="8">
      <t>シンガタ</t>
    </rPh>
    <rPh sb="15" eb="18">
      <t>カンセンショウ</t>
    </rPh>
    <rPh sb="18" eb="19">
      <t>オヨ</t>
    </rPh>
    <rPh sb="20" eb="22">
      <t>キンリン</t>
    </rPh>
    <rPh sb="23" eb="25">
      <t>ジカン</t>
    </rPh>
    <rPh sb="25" eb="26">
      <t>カ</t>
    </rPh>
    <rPh sb="26" eb="29">
      <t>チュウシャジョウ</t>
    </rPh>
    <rPh sb="30" eb="32">
      <t>ゾウカ</t>
    </rPh>
    <rPh sb="39" eb="42">
      <t>リヨウシャ</t>
    </rPh>
    <rPh sb="43" eb="45">
      <t>ゲンショウ</t>
    </rPh>
    <rPh sb="46" eb="48">
      <t>レイワ</t>
    </rPh>
    <rPh sb="49" eb="51">
      <t>ネンド</t>
    </rPh>
    <rPh sb="52" eb="55">
      <t>ダイキボ</t>
    </rPh>
    <rPh sb="55" eb="57">
      <t>セツビ</t>
    </rPh>
    <rPh sb="57" eb="59">
      <t>トウシ</t>
    </rPh>
    <rPh sb="62" eb="64">
      <t>エイキョウ</t>
    </rPh>
    <rPh sb="69" eb="71">
      <t>テイキ</t>
    </rPh>
    <rPh sb="71" eb="74">
      <t>リヨウシャ</t>
    </rPh>
    <rPh sb="75" eb="77">
      <t>シュクハク</t>
    </rPh>
    <rPh sb="77" eb="79">
      <t>シセツ</t>
    </rPh>
    <rPh sb="79" eb="81">
      <t>リヨウ</t>
    </rPh>
    <rPh sb="81" eb="82">
      <t>シャ</t>
    </rPh>
    <rPh sb="83" eb="85">
      <t>チュウシン</t>
    </rPh>
    <rPh sb="92" eb="94">
      <t>アンテイ</t>
    </rPh>
    <rPh sb="96" eb="98">
      <t>ソンザイ</t>
    </rPh>
    <rPh sb="103" eb="106">
      <t>カクシヒョウ</t>
    </rPh>
    <rPh sb="108" eb="109">
      <t>オオム</t>
    </rPh>
    <rPh sb="110" eb="112">
      <t>リョウコウ</t>
    </rPh>
    <rPh sb="116" eb="119">
      <t>ヒカクテキ</t>
    </rPh>
    <rPh sb="119" eb="122">
      <t>シュウエキセイ</t>
    </rPh>
    <rPh sb="123" eb="124">
      <t>タカ</t>
    </rPh>
    <rPh sb="125" eb="128">
      <t>アンテイテキ</t>
    </rPh>
    <rPh sb="129" eb="131">
      <t>ケイエイ</t>
    </rPh>
    <rPh sb="143" eb="146">
      <t>シュウエキセイ</t>
    </rPh>
    <rPh sb="147" eb="149">
      <t>セツビ</t>
    </rPh>
    <rPh sb="149" eb="151">
      <t>トウシ</t>
    </rPh>
    <rPh sb="152" eb="155">
      <t>ヒツヨウセイ</t>
    </rPh>
    <rPh sb="156" eb="157">
      <t>スク</t>
    </rPh>
    <rPh sb="160" eb="162">
      <t>リッチ</t>
    </rPh>
    <rPh sb="162" eb="163">
      <t>ナド</t>
    </rPh>
    <rPh sb="164" eb="166">
      <t>ジョウケン</t>
    </rPh>
    <rPh sb="168" eb="170">
      <t>ミンカン</t>
    </rPh>
    <rPh sb="170" eb="172">
      <t>ジョウト</t>
    </rPh>
    <rPh sb="173" eb="175">
      <t>カノウ</t>
    </rPh>
    <rPh sb="176" eb="178">
      <t>ミコ</t>
    </rPh>
    <rPh sb="186" eb="187">
      <t>トウ</t>
    </rPh>
    <rPh sb="187" eb="190">
      <t>チュウシャジョウ</t>
    </rPh>
    <rPh sb="191" eb="193">
      <t>ホンシ</t>
    </rPh>
    <rPh sb="194" eb="197">
      <t>チュウシャジョウ</t>
    </rPh>
    <rPh sb="197" eb="199">
      <t>ジギョウ</t>
    </rPh>
    <rPh sb="200" eb="202">
      <t>ケイエイ</t>
    </rPh>
    <rPh sb="203" eb="205">
      <t>ケンイン</t>
    </rPh>
    <rPh sb="213" eb="215">
      <t>セッチ</t>
    </rPh>
    <rPh sb="215" eb="217">
      <t>モクテキ</t>
    </rPh>
    <rPh sb="218" eb="219">
      <t>カンガ</t>
    </rPh>
    <rPh sb="222" eb="225">
      <t>ゲンジテン</t>
    </rPh>
    <rPh sb="227" eb="229">
      <t>ミンカン</t>
    </rPh>
    <rPh sb="229" eb="231">
      <t>ジョウト</t>
    </rPh>
    <rPh sb="232" eb="234">
      <t>ケントウ</t>
    </rPh>
    <rPh sb="242" eb="244">
      <t>コンゴ</t>
    </rPh>
    <rPh sb="246" eb="248">
      <t>レイワ</t>
    </rPh>
    <rPh sb="249" eb="251">
      <t>ネンド</t>
    </rPh>
    <rPh sb="252" eb="254">
      <t>サクテイ</t>
    </rPh>
    <rPh sb="256" eb="260">
      <t>ケイエイセンリャク</t>
    </rPh>
    <rPh sb="261" eb="262">
      <t>モト</t>
    </rPh>
    <rPh sb="269" eb="271">
      <t>セイド</t>
    </rPh>
    <rPh sb="272" eb="274">
      <t>カツヨウ</t>
    </rPh>
    <rPh sb="308" eb="31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</si>
</sst>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517.29999999999995</c:v>
                </c:pt>
                <c:pt idx="1">
                  <c:v>493.5</c:v>
                </c:pt>
                <c:pt idx="2">
                  <c:v>426.1</c:v>
                </c:pt>
                <c:pt idx="3">
                  <c:v>469.2</c:v>
                </c:pt>
                <c:pt idx="4">
                  <c:v>283.10000000000002</c:v>
                </c:pt>
              </c:numCache>
            </c:numRef>
          </c:val>
          <c:extLst xmlns:c16r2="http://schemas.microsoft.com/office/drawing/2015/06/chart">
            <c:ext xmlns:c16="http://schemas.microsoft.com/office/drawing/2014/chart" uri="{C3380CC4-5D6E-409C-BE32-E72D297353CC}">
              <c16:uniqueId val="{00000000-E3B7-4100-80BC-4528D58EDD93}"/>
            </c:ext>
          </c:extLst>
        </c:ser>
        <c:dLbls>
          <c:showLegendKey val="0"/>
          <c:showVal val="0"/>
          <c:showCatName val="0"/>
          <c:showSerName val="0"/>
          <c:showPercent val="0"/>
          <c:showBubbleSize val="0"/>
        </c:dLbls>
        <c:gapWidth val="150"/>
        <c:axId val="167191296"/>
        <c:axId val="1671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xmlns:c16r2="http://schemas.microsoft.com/office/drawing/2015/06/chart">
            <c:ext xmlns:c16="http://schemas.microsoft.com/office/drawing/2014/chart" uri="{C3380CC4-5D6E-409C-BE32-E72D297353CC}">
              <c16:uniqueId val="{00000001-E3B7-4100-80BC-4528D58EDD93}"/>
            </c:ext>
          </c:extLst>
        </c:ser>
        <c:dLbls>
          <c:showLegendKey val="0"/>
          <c:showVal val="0"/>
          <c:showCatName val="0"/>
          <c:showSerName val="0"/>
          <c:showPercent val="0"/>
          <c:showBubbleSize val="0"/>
        </c:dLbls>
        <c:marker val="1"/>
        <c:smooth val="0"/>
        <c:axId val="167191296"/>
        <c:axId val="167193216"/>
      </c:lineChart>
      <c:catAx>
        <c:axId val="167191296"/>
        <c:scaling>
          <c:orientation val="minMax"/>
        </c:scaling>
        <c:delete val="1"/>
        <c:axPos val="b"/>
        <c:numFmt formatCode="General" sourceLinked="1"/>
        <c:majorTickMark val="none"/>
        <c:minorTickMark val="none"/>
        <c:tickLblPos val="none"/>
        <c:crossAx val="167193216"/>
        <c:crosses val="autoZero"/>
        <c:auto val="1"/>
        <c:lblAlgn val="ctr"/>
        <c:lblOffset val="100"/>
        <c:noMultiLvlLbl val="1"/>
      </c:catAx>
      <c:valAx>
        <c:axId val="16719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19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5.6</c:v>
                </c:pt>
                <c:pt idx="1">
                  <c:v>4.4000000000000004</c:v>
                </c:pt>
                <c:pt idx="2">
                  <c:v>11.2</c:v>
                </c:pt>
                <c:pt idx="3">
                  <c:v>13.4</c:v>
                </c:pt>
                <c:pt idx="4">
                  <c:v>189.8</c:v>
                </c:pt>
              </c:numCache>
            </c:numRef>
          </c:val>
          <c:extLst xmlns:c16r2="http://schemas.microsoft.com/office/drawing/2015/06/chart">
            <c:ext xmlns:c16="http://schemas.microsoft.com/office/drawing/2014/chart" uri="{C3380CC4-5D6E-409C-BE32-E72D297353CC}">
              <c16:uniqueId val="{00000000-A722-4ADA-AECE-3729A3053029}"/>
            </c:ext>
          </c:extLst>
        </c:ser>
        <c:dLbls>
          <c:showLegendKey val="0"/>
          <c:showVal val="0"/>
          <c:showCatName val="0"/>
          <c:showSerName val="0"/>
          <c:showPercent val="0"/>
          <c:showBubbleSize val="0"/>
        </c:dLbls>
        <c:gapWidth val="150"/>
        <c:axId val="167482880"/>
        <c:axId val="1674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xmlns:c16r2="http://schemas.microsoft.com/office/drawing/2015/06/chart">
            <c:ext xmlns:c16="http://schemas.microsoft.com/office/drawing/2014/chart" uri="{C3380CC4-5D6E-409C-BE32-E72D297353CC}">
              <c16:uniqueId val="{00000001-A722-4ADA-AECE-3729A3053029}"/>
            </c:ext>
          </c:extLst>
        </c:ser>
        <c:dLbls>
          <c:showLegendKey val="0"/>
          <c:showVal val="0"/>
          <c:showCatName val="0"/>
          <c:showSerName val="0"/>
          <c:showPercent val="0"/>
          <c:showBubbleSize val="0"/>
        </c:dLbls>
        <c:marker val="1"/>
        <c:smooth val="0"/>
        <c:axId val="167482880"/>
        <c:axId val="167484800"/>
      </c:lineChart>
      <c:catAx>
        <c:axId val="167482880"/>
        <c:scaling>
          <c:orientation val="minMax"/>
        </c:scaling>
        <c:delete val="1"/>
        <c:axPos val="b"/>
        <c:numFmt formatCode="General" sourceLinked="1"/>
        <c:majorTickMark val="none"/>
        <c:minorTickMark val="none"/>
        <c:tickLblPos val="none"/>
        <c:crossAx val="167484800"/>
        <c:crosses val="autoZero"/>
        <c:auto val="1"/>
        <c:lblAlgn val="ctr"/>
        <c:lblOffset val="100"/>
        <c:noMultiLvlLbl val="1"/>
      </c:catAx>
      <c:valAx>
        <c:axId val="16748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48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5B6-4916-92E9-A69C9EE165C5}"/>
            </c:ext>
          </c:extLst>
        </c:ser>
        <c:dLbls>
          <c:showLegendKey val="0"/>
          <c:showVal val="0"/>
          <c:showCatName val="0"/>
          <c:showSerName val="0"/>
          <c:showPercent val="0"/>
          <c:showBubbleSize val="0"/>
        </c:dLbls>
        <c:gapWidth val="150"/>
        <c:axId val="158815360"/>
        <c:axId val="1588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5B6-4916-92E9-A69C9EE165C5}"/>
            </c:ext>
          </c:extLst>
        </c:ser>
        <c:dLbls>
          <c:showLegendKey val="0"/>
          <c:showVal val="0"/>
          <c:showCatName val="0"/>
          <c:showSerName val="0"/>
          <c:showPercent val="0"/>
          <c:showBubbleSize val="0"/>
        </c:dLbls>
        <c:marker val="1"/>
        <c:smooth val="0"/>
        <c:axId val="158815360"/>
        <c:axId val="158817280"/>
      </c:lineChart>
      <c:catAx>
        <c:axId val="158815360"/>
        <c:scaling>
          <c:orientation val="minMax"/>
        </c:scaling>
        <c:delete val="1"/>
        <c:axPos val="b"/>
        <c:numFmt formatCode="General" sourceLinked="1"/>
        <c:majorTickMark val="none"/>
        <c:minorTickMark val="none"/>
        <c:tickLblPos val="none"/>
        <c:crossAx val="158817280"/>
        <c:crosses val="autoZero"/>
        <c:auto val="1"/>
        <c:lblAlgn val="ctr"/>
        <c:lblOffset val="100"/>
        <c:noMultiLvlLbl val="1"/>
      </c:catAx>
      <c:valAx>
        <c:axId val="15881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81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EFF-4CAD-9FC4-A63A8AE75D61}"/>
            </c:ext>
          </c:extLst>
        </c:ser>
        <c:dLbls>
          <c:showLegendKey val="0"/>
          <c:showVal val="0"/>
          <c:showCatName val="0"/>
          <c:showSerName val="0"/>
          <c:showPercent val="0"/>
          <c:showBubbleSize val="0"/>
        </c:dLbls>
        <c:gapWidth val="150"/>
        <c:axId val="158872320"/>
        <c:axId val="1588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EFF-4CAD-9FC4-A63A8AE75D61}"/>
            </c:ext>
          </c:extLst>
        </c:ser>
        <c:dLbls>
          <c:showLegendKey val="0"/>
          <c:showVal val="0"/>
          <c:showCatName val="0"/>
          <c:showSerName val="0"/>
          <c:showPercent val="0"/>
          <c:showBubbleSize val="0"/>
        </c:dLbls>
        <c:marker val="1"/>
        <c:smooth val="0"/>
        <c:axId val="158872320"/>
        <c:axId val="158874240"/>
      </c:lineChart>
      <c:catAx>
        <c:axId val="158872320"/>
        <c:scaling>
          <c:orientation val="minMax"/>
        </c:scaling>
        <c:delete val="1"/>
        <c:axPos val="b"/>
        <c:numFmt formatCode="General" sourceLinked="1"/>
        <c:majorTickMark val="none"/>
        <c:minorTickMark val="none"/>
        <c:tickLblPos val="none"/>
        <c:crossAx val="158874240"/>
        <c:crosses val="autoZero"/>
        <c:auto val="1"/>
        <c:lblAlgn val="ctr"/>
        <c:lblOffset val="100"/>
        <c:noMultiLvlLbl val="1"/>
      </c:catAx>
      <c:valAx>
        <c:axId val="15887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87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0.3</c:v>
                </c:pt>
                <c:pt idx="3">
                  <c:v>0.7</c:v>
                </c:pt>
                <c:pt idx="4">
                  <c:v>0.8</c:v>
                </c:pt>
              </c:numCache>
            </c:numRef>
          </c:val>
          <c:extLst xmlns:c16r2="http://schemas.microsoft.com/office/drawing/2015/06/chart">
            <c:ext xmlns:c16="http://schemas.microsoft.com/office/drawing/2014/chart" uri="{C3380CC4-5D6E-409C-BE32-E72D297353CC}">
              <c16:uniqueId val="{00000000-3432-4E56-96E8-0A5A9FE2118B}"/>
            </c:ext>
          </c:extLst>
        </c:ser>
        <c:dLbls>
          <c:showLegendKey val="0"/>
          <c:showVal val="0"/>
          <c:showCatName val="0"/>
          <c:showSerName val="0"/>
          <c:showPercent val="0"/>
          <c:showBubbleSize val="0"/>
        </c:dLbls>
        <c:gapWidth val="150"/>
        <c:axId val="158887296"/>
        <c:axId val="1589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xmlns:c16r2="http://schemas.microsoft.com/office/drawing/2015/06/chart">
            <c:ext xmlns:c16="http://schemas.microsoft.com/office/drawing/2014/chart" uri="{C3380CC4-5D6E-409C-BE32-E72D297353CC}">
              <c16:uniqueId val="{00000001-3432-4E56-96E8-0A5A9FE2118B}"/>
            </c:ext>
          </c:extLst>
        </c:ser>
        <c:dLbls>
          <c:showLegendKey val="0"/>
          <c:showVal val="0"/>
          <c:showCatName val="0"/>
          <c:showSerName val="0"/>
          <c:showPercent val="0"/>
          <c:showBubbleSize val="0"/>
        </c:dLbls>
        <c:marker val="1"/>
        <c:smooth val="0"/>
        <c:axId val="158887296"/>
        <c:axId val="158909952"/>
      </c:lineChart>
      <c:catAx>
        <c:axId val="158887296"/>
        <c:scaling>
          <c:orientation val="minMax"/>
        </c:scaling>
        <c:delete val="1"/>
        <c:axPos val="b"/>
        <c:numFmt formatCode="General" sourceLinked="1"/>
        <c:majorTickMark val="none"/>
        <c:minorTickMark val="none"/>
        <c:tickLblPos val="none"/>
        <c:crossAx val="158909952"/>
        <c:crosses val="autoZero"/>
        <c:auto val="1"/>
        <c:lblAlgn val="ctr"/>
        <c:lblOffset val="100"/>
        <c:noMultiLvlLbl val="1"/>
      </c:catAx>
      <c:valAx>
        <c:axId val="15890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88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1</c:v>
                </c:pt>
                <c:pt idx="4">
                  <c:v>1</c:v>
                </c:pt>
              </c:numCache>
            </c:numRef>
          </c:val>
          <c:extLst xmlns:c16r2="http://schemas.microsoft.com/office/drawing/2015/06/chart">
            <c:ext xmlns:c16="http://schemas.microsoft.com/office/drawing/2014/chart" uri="{C3380CC4-5D6E-409C-BE32-E72D297353CC}">
              <c16:uniqueId val="{00000000-1E3F-438F-978E-3B295FFCF780}"/>
            </c:ext>
          </c:extLst>
        </c:ser>
        <c:dLbls>
          <c:showLegendKey val="0"/>
          <c:showVal val="0"/>
          <c:showCatName val="0"/>
          <c:showSerName val="0"/>
          <c:showPercent val="0"/>
          <c:showBubbleSize val="0"/>
        </c:dLbls>
        <c:gapWidth val="150"/>
        <c:axId val="158960640"/>
        <c:axId val="15896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xmlns:c16r2="http://schemas.microsoft.com/office/drawing/2015/06/chart">
            <c:ext xmlns:c16="http://schemas.microsoft.com/office/drawing/2014/chart" uri="{C3380CC4-5D6E-409C-BE32-E72D297353CC}">
              <c16:uniqueId val="{00000001-1E3F-438F-978E-3B295FFCF780}"/>
            </c:ext>
          </c:extLst>
        </c:ser>
        <c:dLbls>
          <c:showLegendKey val="0"/>
          <c:showVal val="0"/>
          <c:showCatName val="0"/>
          <c:showSerName val="0"/>
          <c:showPercent val="0"/>
          <c:showBubbleSize val="0"/>
        </c:dLbls>
        <c:marker val="1"/>
        <c:smooth val="0"/>
        <c:axId val="158960640"/>
        <c:axId val="158962816"/>
      </c:lineChart>
      <c:catAx>
        <c:axId val="158960640"/>
        <c:scaling>
          <c:orientation val="minMax"/>
        </c:scaling>
        <c:delete val="1"/>
        <c:axPos val="b"/>
        <c:numFmt formatCode="General" sourceLinked="1"/>
        <c:majorTickMark val="none"/>
        <c:minorTickMark val="none"/>
        <c:tickLblPos val="none"/>
        <c:crossAx val="158962816"/>
        <c:crosses val="autoZero"/>
        <c:auto val="1"/>
        <c:lblAlgn val="ctr"/>
        <c:lblOffset val="100"/>
        <c:noMultiLvlLbl val="1"/>
      </c:catAx>
      <c:valAx>
        <c:axId val="158962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96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113.8</c:v>
                </c:pt>
                <c:pt idx="1">
                  <c:v>106.9</c:v>
                </c:pt>
                <c:pt idx="2">
                  <c:v>120.7</c:v>
                </c:pt>
                <c:pt idx="3">
                  <c:v>119</c:v>
                </c:pt>
                <c:pt idx="4">
                  <c:v>73.3</c:v>
                </c:pt>
              </c:numCache>
            </c:numRef>
          </c:val>
          <c:extLst xmlns:c16r2="http://schemas.microsoft.com/office/drawing/2015/06/chart">
            <c:ext xmlns:c16="http://schemas.microsoft.com/office/drawing/2014/chart" uri="{C3380CC4-5D6E-409C-BE32-E72D297353CC}">
              <c16:uniqueId val="{00000000-1256-4213-AC11-46B55658086F}"/>
            </c:ext>
          </c:extLst>
        </c:ser>
        <c:dLbls>
          <c:showLegendKey val="0"/>
          <c:showVal val="0"/>
          <c:showCatName val="0"/>
          <c:showSerName val="0"/>
          <c:showPercent val="0"/>
          <c:showBubbleSize val="0"/>
        </c:dLbls>
        <c:gapWidth val="150"/>
        <c:axId val="158993024"/>
        <c:axId val="15900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xmlns:c16r2="http://schemas.microsoft.com/office/drawing/2015/06/chart">
            <c:ext xmlns:c16="http://schemas.microsoft.com/office/drawing/2014/chart" uri="{C3380CC4-5D6E-409C-BE32-E72D297353CC}">
              <c16:uniqueId val="{00000001-1256-4213-AC11-46B55658086F}"/>
            </c:ext>
          </c:extLst>
        </c:ser>
        <c:dLbls>
          <c:showLegendKey val="0"/>
          <c:showVal val="0"/>
          <c:showCatName val="0"/>
          <c:showSerName val="0"/>
          <c:showPercent val="0"/>
          <c:showBubbleSize val="0"/>
        </c:dLbls>
        <c:marker val="1"/>
        <c:smooth val="0"/>
        <c:axId val="158993024"/>
        <c:axId val="159007488"/>
      </c:lineChart>
      <c:catAx>
        <c:axId val="158993024"/>
        <c:scaling>
          <c:orientation val="minMax"/>
        </c:scaling>
        <c:delete val="1"/>
        <c:axPos val="b"/>
        <c:numFmt formatCode="General" sourceLinked="1"/>
        <c:majorTickMark val="none"/>
        <c:minorTickMark val="none"/>
        <c:tickLblPos val="none"/>
        <c:crossAx val="159007488"/>
        <c:crosses val="autoZero"/>
        <c:auto val="1"/>
        <c:lblAlgn val="ctr"/>
        <c:lblOffset val="100"/>
        <c:noMultiLvlLbl val="1"/>
      </c:catAx>
      <c:valAx>
        <c:axId val="15900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99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87.6</c:v>
                </c:pt>
                <c:pt idx="1">
                  <c:v>86.9</c:v>
                </c:pt>
                <c:pt idx="2">
                  <c:v>83.5</c:v>
                </c:pt>
                <c:pt idx="3">
                  <c:v>85.7</c:v>
                </c:pt>
                <c:pt idx="4">
                  <c:v>75.599999999999994</c:v>
                </c:pt>
              </c:numCache>
            </c:numRef>
          </c:val>
          <c:extLst xmlns:c16r2="http://schemas.microsoft.com/office/drawing/2015/06/chart">
            <c:ext xmlns:c16="http://schemas.microsoft.com/office/drawing/2014/chart" uri="{C3380CC4-5D6E-409C-BE32-E72D297353CC}">
              <c16:uniqueId val="{00000000-535A-41E0-B4A1-D3000383D45F}"/>
            </c:ext>
          </c:extLst>
        </c:ser>
        <c:dLbls>
          <c:showLegendKey val="0"/>
          <c:showVal val="0"/>
          <c:showCatName val="0"/>
          <c:showSerName val="0"/>
          <c:showPercent val="0"/>
          <c:showBubbleSize val="0"/>
        </c:dLbls>
        <c:gapWidth val="150"/>
        <c:axId val="159054080"/>
        <c:axId val="15905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xmlns:c16r2="http://schemas.microsoft.com/office/drawing/2015/06/chart">
            <c:ext xmlns:c16="http://schemas.microsoft.com/office/drawing/2014/chart" uri="{C3380CC4-5D6E-409C-BE32-E72D297353CC}">
              <c16:uniqueId val="{00000001-535A-41E0-B4A1-D3000383D45F}"/>
            </c:ext>
          </c:extLst>
        </c:ser>
        <c:dLbls>
          <c:showLegendKey val="0"/>
          <c:showVal val="0"/>
          <c:showCatName val="0"/>
          <c:showSerName val="0"/>
          <c:showPercent val="0"/>
          <c:showBubbleSize val="0"/>
        </c:dLbls>
        <c:marker val="1"/>
        <c:smooth val="0"/>
        <c:axId val="159054080"/>
        <c:axId val="159056256"/>
      </c:lineChart>
      <c:catAx>
        <c:axId val="159054080"/>
        <c:scaling>
          <c:orientation val="minMax"/>
        </c:scaling>
        <c:delete val="1"/>
        <c:axPos val="b"/>
        <c:numFmt formatCode="General" sourceLinked="1"/>
        <c:majorTickMark val="none"/>
        <c:minorTickMark val="none"/>
        <c:tickLblPos val="none"/>
        <c:crossAx val="159056256"/>
        <c:crosses val="autoZero"/>
        <c:auto val="1"/>
        <c:lblAlgn val="ctr"/>
        <c:lblOffset val="100"/>
        <c:noMultiLvlLbl val="1"/>
      </c:catAx>
      <c:valAx>
        <c:axId val="15905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05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19160</c:v>
                </c:pt>
                <c:pt idx="1">
                  <c:v>18220</c:v>
                </c:pt>
                <c:pt idx="2">
                  <c:v>17782</c:v>
                </c:pt>
                <c:pt idx="3">
                  <c:v>18327</c:v>
                </c:pt>
                <c:pt idx="4">
                  <c:v>11487</c:v>
                </c:pt>
              </c:numCache>
            </c:numRef>
          </c:val>
          <c:extLst xmlns:c16r2="http://schemas.microsoft.com/office/drawing/2015/06/chart">
            <c:ext xmlns:c16="http://schemas.microsoft.com/office/drawing/2014/chart" uri="{C3380CC4-5D6E-409C-BE32-E72D297353CC}">
              <c16:uniqueId val="{00000000-8FA6-4536-B13D-E9051DFBA04D}"/>
            </c:ext>
          </c:extLst>
        </c:ser>
        <c:dLbls>
          <c:showLegendKey val="0"/>
          <c:showVal val="0"/>
          <c:showCatName val="0"/>
          <c:showSerName val="0"/>
          <c:showPercent val="0"/>
          <c:showBubbleSize val="0"/>
        </c:dLbls>
        <c:gapWidth val="150"/>
        <c:axId val="159090560"/>
        <c:axId val="1590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xmlns:c16r2="http://schemas.microsoft.com/office/drawing/2015/06/chart">
            <c:ext xmlns:c16="http://schemas.microsoft.com/office/drawing/2014/chart" uri="{C3380CC4-5D6E-409C-BE32-E72D297353CC}">
              <c16:uniqueId val="{00000001-8FA6-4536-B13D-E9051DFBA04D}"/>
            </c:ext>
          </c:extLst>
        </c:ser>
        <c:dLbls>
          <c:showLegendKey val="0"/>
          <c:showVal val="0"/>
          <c:showCatName val="0"/>
          <c:showSerName val="0"/>
          <c:showPercent val="0"/>
          <c:showBubbleSize val="0"/>
        </c:dLbls>
        <c:marker val="1"/>
        <c:smooth val="0"/>
        <c:axId val="159090560"/>
        <c:axId val="159096832"/>
      </c:lineChart>
      <c:catAx>
        <c:axId val="159090560"/>
        <c:scaling>
          <c:orientation val="minMax"/>
        </c:scaling>
        <c:delete val="1"/>
        <c:axPos val="b"/>
        <c:numFmt formatCode="General" sourceLinked="1"/>
        <c:majorTickMark val="none"/>
        <c:minorTickMark val="none"/>
        <c:tickLblPos val="none"/>
        <c:crossAx val="159096832"/>
        <c:crosses val="autoZero"/>
        <c:auto val="1"/>
        <c:lblAlgn val="ctr"/>
        <c:lblOffset val="100"/>
        <c:noMultiLvlLbl val="1"/>
      </c:catAx>
      <c:valAx>
        <c:axId val="159096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09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鳥取県米子市　米子市万能町駐車場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有</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3353</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120</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49</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116</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220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517.29999999999995</v>
      </c>
      <c r="V31" s="110"/>
      <c r="W31" s="110"/>
      <c r="X31" s="110"/>
      <c r="Y31" s="110"/>
      <c r="Z31" s="110"/>
      <c r="AA31" s="110"/>
      <c r="AB31" s="110"/>
      <c r="AC31" s="110"/>
      <c r="AD31" s="110"/>
      <c r="AE31" s="110"/>
      <c r="AF31" s="110"/>
      <c r="AG31" s="110"/>
      <c r="AH31" s="110"/>
      <c r="AI31" s="110"/>
      <c r="AJ31" s="110"/>
      <c r="AK31" s="110"/>
      <c r="AL31" s="110"/>
      <c r="AM31" s="110"/>
      <c r="AN31" s="110">
        <f>データ!Z7</f>
        <v>493.5</v>
      </c>
      <c r="AO31" s="110"/>
      <c r="AP31" s="110"/>
      <c r="AQ31" s="110"/>
      <c r="AR31" s="110"/>
      <c r="AS31" s="110"/>
      <c r="AT31" s="110"/>
      <c r="AU31" s="110"/>
      <c r="AV31" s="110"/>
      <c r="AW31" s="110"/>
      <c r="AX31" s="110"/>
      <c r="AY31" s="110"/>
      <c r="AZ31" s="110"/>
      <c r="BA31" s="110"/>
      <c r="BB31" s="110"/>
      <c r="BC31" s="110"/>
      <c r="BD31" s="110"/>
      <c r="BE31" s="110"/>
      <c r="BF31" s="110"/>
      <c r="BG31" s="110">
        <f>データ!AA7</f>
        <v>426.1</v>
      </c>
      <c r="BH31" s="110"/>
      <c r="BI31" s="110"/>
      <c r="BJ31" s="110"/>
      <c r="BK31" s="110"/>
      <c r="BL31" s="110"/>
      <c r="BM31" s="110"/>
      <c r="BN31" s="110"/>
      <c r="BO31" s="110"/>
      <c r="BP31" s="110"/>
      <c r="BQ31" s="110"/>
      <c r="BR31" s="110"/>
      <c r="BS31" s="110"/>
      <c r="BT31" s="110"/>
      <c r="BU31" s="110"/>
      <c r="BV31" s="110"/>
      <c r="BW31" s="110"/>
      <c r="BX31" s="110"/>
      <c r="BY31" s="110"/>
      <c r="BZ31" s="110">
        <f>データ!AB7</f>
        <v>469.2</v>
      </c>
      <c r="CA31" s="110"/>
      <c r="CB31" s="110"/>
      <c r="CC31" s="110"/>
      <c r="CD31" s="110"/>
      <c r="CE31" s="110"/>
      <c r="CF31" s="110"/>
      <c r="CG31" s="110"/>
      <c r="CH31" s="110"/>
      <c r="CI31" s="110"/>
      <c r="CJ31" s="110"/>
      <c r="CK31" s="110"/>
      <c r="CL31" s="110"/>
      <c r="CM31" s="110"/>
      <c r="CN31" s="110"/>
      <c r="CO31" s="110"/>
      <c r="CP31" s="110"/>
      <c r="CQ31" s="110"/>
      <c r="CR31" s="110"/>
      <c r="CS31" s="110">
        <f>データ!AC7</f>
        <v>283.10000000000002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0.3</v>
      </c>
      <c r="FY31" s="110"/>
      <c r="FZ31" s="110"/>
      <c r="GA31" s="110"/>
      <c r="GB31" s="110"/>
      <c r="GC31" s="110"/>
      <c r="GD31" s="110"/>
      <c r="GE31" s="110"/>
      <c r="GF31" s="110"/>
      <c r="GG31" s="110"/>
      <c r="GH31" s="110"/>
      <c r="GI31" s="110"/>
      <c r="GJ31" s="110"/>
      <c r="GK31" s="110"/>
      <c r="GL31" s="110"/>
      <c r="GM31" s="110"/>
      <c r="GN31" s="110"/>
      <c r="GO31" s="110"/>
      <c r="GP31" s="110"/>
      <c r="GQ31" s="110">
        <f>データ!AM7</f>
        <v>0.7</v>
      </c>
      <c r="GR31" s="110"/>
      <c r="GS31" s="110"/>
      <c r="GT31" s="110"/>
      <c r="GU31" s="110"/>
      <c r="GV31" s="110"/>
      <c r="GW31" s="110"/>
      <c r="GX31" s="110"/>
      <c r="GY31" s="110"/>
      <c r="GZ31" s="110"/>
      <c r="HA31" s="110"/>
      <c r="HB31" s="110"/>
      <c r="HC31" s="110"/>
      <c r="HD31" s="110"/>
      <c r="HE31" s="110"/>
      <c r="HF31" s="110"/>
      <c r="HG31" s="110"/>
      <c r="HH31" s="110"/>
      <c r="HI31" s="110"/>
      <c r="HJ31" s="110">
        <f>データ!AN7</f>
        <v>0.8</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113.8</v>
      </c>
      <c r="JD31" s="81"/>
      <c r="JE31" s="81"/>
      <c r="JF31" s="81"/>
      <c r="JG31" s="81"/>
      <c r="JH31" s="81"/>
      <c r="JI31" s="81"/>
      <c r="JJ31" s="81"/>
      <c r="JK31" s="81"/>
      <c r="JL31" s="81"/>
      <c r="JM31" s="81"/>
      <c r="JN31" s="81"/>
      <c r="JO31" s="81"/>
      <c r="JP31" s="81"/>
      <c r="JQ31" s="81"/>
      <c r="JR31" s="81"/>
      <c r="JS31" s="81"/>
      <c r="JT31" s="81"/>
      <c r="JU31" s="82"/>
      <c r="JV31" s="80">
        <f>データ!DL7</f>
        <v>106.9</v>
      </c>
      <c r="JW31" s="81"/>
      <c r="JX31" s="81"/>
      <c r="JY31" s="81"/>
      <c r="JZ31" s="81"/>
      <c r="KA31" s="81"/>
      <c r="KB31" s="81"/>
      <c r="KC31" s="81"/>
      <c r="KD31" s="81"/>
      <c r="KE31" s="81"/>
      <c r="KF31" s="81"/>
      <c r="KG31" s="81"/>
      <c r="KH31" s="81"/>
      <c r="KI31" s="81"/>
      <c r="KJ31" s="81"/>
      <c r="KK31" s="81"/>
      <c r="KL31" s="81"/>
      <c r="KM31" s="81"/>
      <c r="KN31" s="82"/>
      <c r="KO31" s="80">
        <f>データ!DM7</f>
        <v>120.7</v>
      </c>
      <c r="KP31" s="81"/>
      <c r="KQ31" s="81"/>
      <c r="KR31" s="81"/>
      <c r="KS31" s="81"/>
      <c r="KT31" s="81"/>
      <c r="KU31" s="81"/>
      <c r="KV31" s="81"/>
      <c r="KW31" s="81"/>
      <c r="KX31" s="81"/>
      <c r="KY31" s="81"/>
      <c r="KZ31" s="81"/>
      <c r="LA31" s="81"/>
      <c r="LB31" s="81"/>
      <c r="LC31" s="81"/>
      <c r="LD31" s="81"/>
      <c r="LE31" s="81"/>
      <c r="LF31" s="81"/>
      <c r="LG31" s="82"/>
      <c r="LH31" s="80">
        <f>データ!DN7</f>
        <v>119</v>
      </c>
      <c r="LI31" s="81"/>
      <c r="LJ31" s="81"/>
      <c r="LK31" s="81"/>
      <c r="LL31" s="81"/>
      <c r="LM31" s="81"/>
      <c r="LN31" s="81"/>
      <c r="LO31" s="81"/>
      <c r="LP31" s="81"/>
      <c r="LQ31" s="81"/>
      <c r="LR31" s="81"/>
      <c r="LS31" s="81"/>
      <c r="LT31" s="81"/>
      <c r="LU31" s="81"/>
      <c r="LV31" s="81"/>
      <c r="LW31" s="81"/>
      <c r="LX31" s="81"/>
      <c r="LY31" s="81"/>
      <c r="LZ31" s="82"/>
      <c r="MA31" s="80">
        <f>データ!DO7</f>
        <v>73.3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1</v>
      </c>
      <c r="CA52" s="109"/>
      <c r="CB52" s="109"/>
      <c r="CC52" s="109"/>
      <c r="CD52" s="109"/>
      <c r="CE52" s="109"/>
      <c r="CF52" s="109"/>
      <c r="CG52" s="109"/>
      <c r="CH52" s="109"/>
      <c r="CI52" s="109"/>
      <c r="CJ52" s="109"/>
      <c r="CK52" s="109"/>
      <c r="CL52" s="109"/>
      <c r="CM52" s="109"/>
      <c r="CN52" s="109"/>
      <c r="CO52" s="109"/>
      <c r="CP52" s="109"/>
      <c r="CQ52" s="109"/>
      <c r="CR52" s="109"/>
      <c r="CS52" s="109">
        <f>データ!AY7</f>
        <v>1</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87.6</v>
      </c>
      <c r="EM52" s="110"/>
      <c r="EN52" s="110"/>
      <c r="EO52" s="110"/>
      <c r="EP52" s="110"/>
      <c r="EQ52" s="110"/>
      <c r="ER52" s="110"/>
      <c r="ES52" s="110"/>
      <c r="ET52" s="110"/>
      <c r="EU52" s="110"/>
      <c r="EV52" s="110"/>
      <c r="EW52" s="110"/>
      <c r="EX52" s="110"/>
      <c r="EY52" s="110"/>
      <c r="EZ52" s="110"/>
      <c r="FA52" s="110"/>
      <c r="FB52" s="110"/>
      <c r="FC52" s="110"/>
      <c r="FD52" s="110"/>
      <c r="FE52" s="110">
        <f>データ!BG7</f>
        <v>86.9</v>
      </c>
      <c r="FF52" s="110"/>
      <c r="FG52" s="110"/>
      <c r="FH52" s="110"/>
      <c r="FI52" s="110"/>
      <c r="FJ52" s="110"/>
      <c r="FK52" s="110"/>
      <c r="FL52" s="110"/>
      <c r="FM52" s="110"/>
      <c r="FN52" s="110"/>
      <c r="FO52" s="110"/>
      <c r="FP52" s="110"/>
      <c r="FQ52" s="110"/>
      <c r="FR52" s="110"/>
      <c r="FS52" s="110"/>
      <c r="FT52" s="110"/>
      <c r="FU52" s="110"/>
      <c r="FV52" s="110"/>
      <c r="FW52" s="110"/>
      <c r="FX52" s="110">
        <f>データ!BH7</f>
        <v>83.5</v>
      </c>
      <c r="FY52" s="110"/>
      <c r="FZ52" s="110"/>
      <c r="GA52" s="110"/>
      <c r="GB52" s="110"/>
      <c r="GC52" s="110"/>
      <c r="GD52" s="110"/>
      <c r="GE52" s="110"/>
      <c r="GF52" s="110"/>
      <c r="GG52" s="110"/>
      <c r="GH52" s="110"/>
      <c r="GI52" s="110"/>
      <c r="GJ52" s="110"/>
      <c r="GK52" s="110"/>
      <c r="GL52" s="110"/>
      <c r="GM52" s="110"/>
      <c r="GN52" s="110"/>
      <c r="GO52" s="110"/>
      <c r="GP52" s="110"/>
      <c r="GQ52" s="110">
        <f>データ!BI7</f>
        <v>85.7</v>
      </c>
      <c r="GR52" s="110"/>
      <c r="GS52" s="110"/>
      <c r="GT52" s="110"/>
      <c r="GU52" s="110"/>
      <c r="GV52" s="110"/>
      <c r="GW52" s="110"/>
      <c r="GX52" s="110"/>
      <c r="GY52" s="110"/>
      <c r="GZ52" s="110"/>
      <c r="HA52" s="110"/>
      <c r="HB52" s="110"/>
      <c r="HC52" s="110"/>
      <c r="HD52" s="110"/>
      <c r="HE52" s="110"/>
      <c r="HF52" s="110"/>
      <c r="HG52" s="110"/>
      <c r="HH52" s="110"/>
      <c r="HI52" s="110"/>
      <c r="HJ52" s="110">
        <f>データ!BJ7</f>
        <v>75.599999999999994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19160</v>
      </c>
      <c r="JD52" s="109"/>
      <c r="JE52" s="109"/>
      <c r="JF52" s="109"/>
      <c r="JG52" s="109"/>
      <c r="JH52" s="109"/>
      <c r="JI52" s="109"/>
      <c r="JJ52" s="109"/>
      <c r="JK52" s="109"/>
      <c r="JL52" s="109"/>
      <c r="JM52" s="109"/>
      <c r="JN52" s="109"/>
      <c r="JO52" s="109"/>
      <c r="JP52" s="109"/>
      <c r="JQ52" s="109"/>
      <c r="JR52" s="109"/>
      <c r="JS52" s="109"/>
      <c r="JT52" s="109"/>
      <c r="JU52" s="109"/>
      <c r="JV52" s="109">
        <f>データ!BR7</f>
        <v>18220</v>
      </c>
      <c r="JW52" s="109"/>
      <c r="JX52" s="109"/>
      <c r="JY52" s="109"/>
      <c r="JZ52" s="109"/>
      <c r="KA52" s="109"/>
      <c r="KB52" s="109"/>
      <c r="KC52" s="109"/>
      <c r="KD52" s="109"/>
      <c r="KE52" s="109"/>
      <c r="KF52" s="109"/>
      <c r="KG52" s="109"/>
      <c r="KH52" s="109"/>
      <c r="KI52" s="109"/>
      <c r="KJ52" s="109"/>
      <c r="KK52" s="109"/>
      <c r="KL52" s="109"/>
      <c r="KM52" s="109"/>
      <c r="KN52" s="109"/>
      <c r="KO52" s="109">
        <f>データ!BS7</f>
        <v>17782</v>
      </c>
      <c r="KP52" s="109"/>
      <c r="KQ52" s="109"/>
      <c r="KR52" s="109"/>
      <c r="KS52" s="109"/>
      <c r="KT52" s="109"/>
      <c r="KU52" s="109"/>
      <c r="KV52" s="109"/>
      <c r="KW52" s="109"/>
      <c r="KX52" s="109"/>
      <c r="KY52" s="109"/>
      <c r="KZ52" s="109"/>
      <c r="LA52" s="109"/>
      <c r="LB52" s="109"/>
      <c r="LC52" s="109"/>
      <c r="LD52" s="109"/>
      <c r="LE52" s="109"/>
      <c r="LF52" s="109"/>
      <c r="LG52" s="109"/>
      <c r="LH52" s="109">
        <f>データ!BT7</f>
        <v>18327</v>
      </c>
      <c r="LI52" s="109"/>
      <c r="LJ52" s="109"/>
      <c r="LK52" s="109"/>
      <c r="LL52" s="109"/>
      <c r="LM52" s="109"/>
      <c r="LN52" s="109"/>
      <c r="LO52" s="109"/>
      <c r="LP52" s="109"/>
      <c r="LQ52" s="109"/>
      <c r="LR52" s="109"/>
      <c r="LS52" s="109"/>
      <c r="LT52" s="109"/>
      <c r="LU52" s="109"/>
      <c r="LV52" s="109"/>
      <c r="LW52" s="109"/>
      <c r="LX52" s="109"/>
      <c r="LY52" s="109"/>
      <c r="LZ52" s="109"/>
      <c r="MA52" s="109">
        <f>データ!BU7</f>
        <v>11487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18</v>
      </c>
      <c r="V53" s="109"/>
      <c r="W53" s="109"/>
      <c r="X53" s="109"/>
      <c r="Y53" s="109"/>
      <c r="Z53" s="109"/>
      <c r="AA53" s="109"/>
      <c r="AB53" s="109"/>
      <c r="AC53" s="109"/>
      <c r="AD53" s="109"/>
      <c r="AE53" s="109"/>
      <c r="AF53" s="109"/>
      <c r="AG53" s="109"/>
      <c r="AH53" s="109"/>
      <c r="AI53" s="109"/>
      <c r="AJ53" s="109"/>
      <c r="AK53" s="109"/>
      <c r="AL53" s="109"/>
      <c r="AM53" s="109"/>
      <c r="AN53" s="109">
        <f>データ!BA7</f>
        <v>21</v>
      </c>
      <c r="AO53" s="109"/>
      <c r="AP53" s="109"/>
      <c r="AQ53" s="109"/>
      <c r="AR53" s="109"/>
      <c r="AS53" s="109"/>
      <c r="AT53" s="109"/>
      <c r="AU53" s="109"/>
      <c r="AV53" s="109"/>
      <c r="AW53" s="109"/>
      <c r="AX53" s="109"/>
      <c r="AY53" s="109"/>
      <c r="AZ53" s="109"/>
      <c r="BA53" s="109"/>
      <c r="BB53" s="109"/>
      <c r="BC53" s="109"/>
      <c r="BD53" s="109"/>
      <c r="BE53" s="109"/>
      <c r="BF53" s="109"/>
      <c r="BG53" s="109">
        <f>データ!BB7</f>
        <v>18</v>
      </c>
      <c r="BH53" s="109"/>
      <c r="BI53" s="109"/>
      <c r="BJ53" s="109"/>
      <c r="BK53" s="109"/>
      <c r="BL53" s="109"/>
      <c r="BM53" s="109"/>
      <c r="BN53" s="109"/>
      <c r="BO53" s="109"/>
      <c r="BP53" s="109"/>
      <c r="BQ53" s="109"/>
      <c r="BR53" s="109"/>
      <c r="BS53" s="109"/>
      <c r="BT53" s="109"/>
      <c r="BU53" s="109"/>
      <c r="BV53" s="109"/>
      <c r="BW53" s="109"/>
      <c r="BX53" s="109"/>
      <c r="BY53" s="109"/>
      <c r="BZ53" s="109">
        <f>データ!BC7</f>
        <v>15</v>
      </c>
      <c r="CA53" s="109"/>
      <c r="CB53" s="109"/>
      <c r="CC53" s="109"/>
      <c r="CD53" s="109"/>
      <c r="CE53" s="109"/>
      <c r="CF53" s="109"/>
      <c r="CG53" s="109"/>
      <c r="CH53" s="109"/>
      <c r="CI53" s="109"/>
      <c r="CJ53" s="109"/>
      <c r="CK53" s="109"/>
      <c r="CL53" s="109"/>
      <c r="CM53" s="109"/>
      <c r="CN53" s="109"/>
      <c r="CO53" s="109"/>
      <c r="CP53" s="109"/>
      <c r="CQ53" s="109"/>
      <c r="CR53" s="109"/>
      <c r="CS53" s="109">
        <f>データ!BD7</f>
        <v>405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7123</v>
      </c>
      <c r="JD53" s="109"/>
      <c r="JE53" s="109"/>
      <c r="JF53" s="109"/>
      <c r="JG53" s="109"/>
      <c r="JH53" s="109"/>
      <c r="JI53" s="109"/>
      <c r="JJ53" s="109"/>
      <c r="JK53" s="109"/>
      <c r="JL53" s="109"/>
      <c r="JM53" s="109"/>
      <c r="JN53" s="109"/>
      <c r="JO53" s="109"/>
      <c r="JP53" s="109"/>
      <c r="JQ53" s="109"/>
      <c r="JR53" s="109"/>
      <c r="JS53" s="109"/>
      <c r="JT53" s="109"/>
      <c r="JU53" s="109"/>
      <c r="JV53" s="109">
        <f>データ!BW7</f>
        <v>8017</v>
      </c>
      <c r="JW53" s="109"/>
      <c r="JX53" s="109"/>
      <c r="JY53" s="109"/>
      <c r="JZ53" s="109"/>
      <c r="KA53" s="109"/>
      <c r="KB53" s="109"/>
      <c r="KC53" s="109"/>
      <c r="KD53" s="109"/>
      <c r="KE53" s="109"/>
      <c r="KF53" s="109"/>
      <c r="KG53" s="109"/>
      <c r="KH53" s="109"/>
      <c r="KI53" s="109"/>
      <c r="KJ53" s="109"/>
      <c r="KK53" s="109"/>
      <c r="KL53" s="109"/>
      <c r="KM53" s="109"/>
      <c r="KN53" s="109"/>
      <c r="KO53" s="109">
        <f>データ!BX7</f>
        <v>8137</v>
      </c>
      <c r="KP53" s="109"/>
      <c r="KQ53" s="109"/>
      <c r="KR53" s="109"/>
      <c r="KS53" s="109"/>
      <c r="KT53" s="109"/>
      <c r="KU53" s="109"/>
      <c r="KV53" s="109"/>
      <c r="KW53" s="109"/>
      <c r="KX53" s="109"/>
      <c r="KY53" s="109"/>
      <c r="KZ53" s="109"/>
      <c r="LA53" s="109"/>
      <c r="LB53" s="109"/>
      <c r="LC53" s="109"/>
      <c r="LD53" s="109"/>
      <c r="LE53" s="109"/>
      <c r="LF53" s="109"/>
      <c r="LG53" s="109"/>
      <c r="LH53" s="109">
        <f>データ!BY7</f>
        <v>8005</v>
      </c>
      <c r="LI53" s="109"/>
      <c r="LJ53" s="109"/>
      <c r="LK53" s="109"/>
      <c r="LL53" s="109"/>
      <c r="LM53" s="109"/>
      <c r="LN53" s="109"/>
      <c r="LO53" s="109"/>
      <c r="LP53" s="109"/>
      <c r="LQ53" s="109"/>
      <c r="LR53" s="109"/>
      <c r="LS53" s="109"/>
      <c r="LT53" s="109"/>
      <c r="LU53" s="109"/>
      <c r="LV53" s="109"/>
      <c r="LW53" s="109"/>
      <c r="LX53" s="109"/>
      <c r="LY53" s="109"/>
      <c r="LZ53" s="109"/>
      <c r="MA53" s="109">
        <f>データ!BZ7</f>
        <v>2698</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111300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5.6</v>
      </c>
      <c r="KB77" s="81"/>
      <c r="KC77" s="81"/>
      <c r="KD77" s="81"/>
      <c r="KE77" s="81"/>
      <c r="KF77" s="81"/>
      <c r="KG77" s="81"/>
      <c r="KH77" s="81"/>
      <c r="KI77" s="81"/>
      <c r="KJ77" s="81"/>
      <c r="KK77" s="81"/>
      <c r="KL77" s="81"/>
      <c r="KM77" s="81"/>
      <c r="KN77" s="81"/>
      <c r="KO77" s="82"/>
      <c r="KP77" s="80">
        <f>データ!DA7</f>
        <v>4.4000000000000004</v>
      </c>
      <c r="KQ77" s="81"/>
      <c r="KR77" s="81"/>
      <c r="KS77" s="81"/>
      <c r="KT77" s="81"/>
      <c r="KU77" s="81"/>
      <c r="KV77" s="81"/>
      <c r="KW77" s="81"/>
      <c r="KX77" s="81"/>
      <c r="KY77" s="81"/>
      <c r="KZ77" s="81"/>
      <c r="LA77" s="81"/>
      <c r="LB77" s="81"/>
      <c r="LC77" s="81"/>
      <c r="LD77" s="82"/>
      <c r="LE77" s="80">
        <f>データ!DB7</f>
        <v>11.2</v>
      </c>
      <c r="LF77" s="81"/>
      <c r="LG77" s="81"/>
      <c r="LH77" s="81"/>
      <c r="LI77" s="81"/>
      <c r="LJ77" s="81"/>
      <c r="LK77" s="81"/>
      <c r="LL77" s="81"/>
      <c r="LM77" s="81"/>
      <c r="LN77" s="81"/>
      <c r="LO77" s="81"/>
      <c r="LP77" s="81"/>
      <c r="LQ77" s="81"/>
      <c r="LR77" s="81"/>
      <c r="LS77" s="82"/>
      <c r="LT77" s="80">
        <f>データ!DC7</f>
        <v>13.4</v>
      </c>
      <c r="LU77" s="81"/>
      <c r="LV77" s="81"/>
      <c r="LW77" s="81"/>
      <c r="LX77" s="81"/>
      <c r="LY77" s="81"/>
      <c r="LZ77" s="81"/>
      <c r="MA77" s="81"/>
      <c r="MB77" s="81"/>
      <c r="MC77" s="81"/>
      <c r="MD77" s="81"/>
      <c r="ME77" s="81"/>
      <c r="MF77" s="81"/>
      <c r="MG77" s="81"/>
      <c r="MH77" s="82"/>
      <c r="MI77" s="80">
        <f>データ!DD7</f>
        <v>189.8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tyxevJT4FsZ8bIEQj9pmNEH7RzO1ucBaSWItt/Yn28LCbI1kDXBwcOA5re6gv/TiRuFr8hhIEczgkHpd/D5Dg==" saltValue="TPFcSEEOf8kzYrBzAktg8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102</v>
      </c>
      <c r="AN5" s="59" t="s">
        <v>94</v>
      </c>
      <c r="AO5" s="59" t="s">
        <v>95</v>
      </c>
      <c r="AP5" s="59" t="s">
        <v>96</v>
      </c>
      <c r="AQ5" s="59" t="s">
        <v>97</v>
      </c>
      <c r="AR5" s="59" t="s">
        <v>98</v>
      </c>
      <c r="AS5" s="59" t="s">
        <v>99</v>
      </c>
      <c r="AT5" s="59" t="s">
        <v>100</v>
      </c>
      <c r="AU5" s="59" t="s">
        <v>90</v>
      </c>
      <c r="AV5" s="59" t="s">
        <v>91</v>
      </c>
      <c r="AW5" s="59" t="s">
        <v>92</v>
      </c>
      <c r="AX5" s="59" t="s">
        <v>102</v>
      </c>
      <c r="AY5" s="59" t="s">
        <v>94</v>
      </c>
      <c r="AZ5" s="59" t="s">
        <v>95</v>
      </c>
      <c r="BA5" s="59" t="s">
        <v>96</v>
      </c>
      <c r="BB5" s="59" t="s">
        <v>97</v>
      </c>
      <c r="BC5" s="59" t="s">
        <v>98</v>
      </c>
      <c r="BD5" s="59" t="s">
        <v>99</v>
      </c>
      <c r="BE5" s="59" t="s">
        <v>100</v>
      </c>
      <c r="BF5" s="59" t="s">
        <v>90</v>
      </c>
      <c r="BG5" s="59" t="s">
        <v>91</v>
      </c>
      <c r="BH5" s="59" t="s">
        <v>92</v>
      </c>
      <c r="BI5" s="59" t="s">
        <v>102</v>
      </c>
      <c r="BJ5" s="59" t="s">
        <v>103</v>
      </c>
      <c r="BK5" s="59" t="s">
        <v>95</v>
      </c>
      <c r="BL5" s="59" t="s">
        <v>96</v>
      </c>
      <c r="BM5" s="59" t="s">
        <v>97</v>
      </c>
      <c r="BN5" s="59" t="s">
        <v>98</v>
      </c>
      <c r="BO5" s="59" t="s">
        <v>99</v>
      </c>
      <c r="BP5" s="59" t="s">
        <v>100</v>
      </c>
      <c r="BQ5" s="59" t="s">
        <v>90</v>
      </c>
      <c r="BR5" s="59" t="s">
        <v>91</v>
      </c>
      <c r="BS5" s="59" t="s">
        <v>104</v>
      </c>
      <c r="BT5" s="59" t="s">
        <v>102</v>
      </c>
      <c r="BU5" s="59" t="s">
        <v>103</v>
      </c>
      <c r="BV5" s="59" t="s">
        <v>95</v>
      </c>
      <c r="BW5" s="59" t="s">
        <v>96</v>
      </c>
      <c r="BX5" s="59" t="s">
        <v>97</v>
      </c>
      <c r="BY5" s="59" t="s">
        <v>98</v>
      </c>
      <c r="BZ5" s="59" t="s">
        <v>99</v>
      </c>
      <c r="CA5" s="59" t="s">
        <v>100</v>
      </c>
      <c r="CB5" s="59" t="s">
        <v>105</v>
      </c>
      <c r="CC5" s="59" t="s">
        <v>91</v>
      </c>
      <c r="CD5" s="59" t="s">
        <v>92</v>
      </c>
      <c r="CE5" s="59" t="s">
        <v>102</v>
      </c>
      <c r="CF5" s="59" t="s">
        <v>103</v>
      </c>
      <c r="CG5" s="59" t="s">
        <v>95</v>
      </c>
      <c r="CH5" s="59" t="s">
        <v>96</v>
      </c>
      <c r="CI5" s="59" t="s">
        <v>97</v>
      </c>
      <c r="CJ5" s="59" t="s">
        <v>98</v>
      </c>
      <c r="CK5" s="59" t="s">
        <v>99</v>
      </c>
      <c r="CL5" s="59" t="s">
        <v>100</v>
      </c>
      <c r="CM5" s="142"/>
      <c r="CN5" s="142"/>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102</v>
      </c>
      <c r="DO5" s="59" t="s">
        <v>94</v>
      </c>
      <c r="DP5" s="59" t="s">
        <v>95</v>
      </c>
      <c r="DQ5" s="59" t="s">
        <v>96</v>
      </c>
      <c r="DR5" s="59" t="s">
        <v>97</v>
      </c>
      <c r="DS5" s="59" t="s">
        <v>98</v>
      </c>
      <c r="DT5" s="59" t="s">
        <v>99</v>
      </c>
      <c r="DU5" s="59" t="s">
        <v>100</v>
      </c>
    </row>
    <row r="6" spans="1:125" s="66" customFormat="1" x14ac:dyDescent="0.15">
      <c r="A6" s="49" t="s">
        <v>106</v>
      </c>
      <c r="B6" s="60">
        <f>B8</f>
        <v>2020</v>
      </c>
      <c r="C6" s="60">
        <f t="shared" ref="C6:X6" si="1">C8</f>
        <v>312029</v>
      </c>
      <c r="D6" s="60">
        <f t="shared" si="1"/>
        <v>47</v>
      </c>
      <c r="E6" s="60">
        <f t="shared" si="1"/>
        <v>14</v>
      </c>
      <c r="F6" s="60">
        <f t="shared" si="1"/>
        <v>0</v>
      </c>
      <c r="G6" s="60">
        <f t="shared" si="1"/>
        <v>1</v>
      </c>
      <c r="H6" s="60" t="str">
        <f>SUBSTITUTE(H8,"　","")</f>
        <v>鳥取県米子市</v>
      </c>
      <c r="I6" s="60" t="str">
        <f t="shared" si="1"/>
        <v>米子市万能町駐車場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49</v>
      </c>
      <c r="S6" s="62" t="str">
        <f t="shared" si="1"/>
        <v>駅</v>
      </c>
      <c r="T6" s="62" t="str">
        <f t="shared" si="1"/>
        <v>有</v>
      </c>
      <c r="U6" s="63">
        <f t="shared" si="1"/>
        <v>3353</v>
      </c>
      <c r="V6" s="63">
        <f t="shared" si="1"/>
        <v>116</v>
      </c>
      <c r="W6" s="63">
        <f t="shared" si="1"/>
        <v>220</v>
      </c>
      <c r="X6" s="62" t="str">
        <f t="shared" si="1"/>
        <v>代行制</v>
      </c>
      <c r="Y6" s="64">
        <f>IF(Y8="-",NA(),Y8)</f>
        <v>517.29999999999995</v>
      </c>
      <c r="Z6" s="64">
        <f t="shared" ref="Z6:AH6" si="2">IF(Z8="-",NA(),Z8)</f>
        <v>493.5</v>
      </c>
      <c r="AA6" s="64">
        <f t="shared" si="2"/>
        <v>426.1</v>
      </c>
      <c r="AB6" s="64">
        <f t="shared" si="2"/>
        <v>469.2</v>
      </c>
      <c r="AC6" s="64">
        <f t="shared" si="2"/>
        <v>283.10000000000002</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0.3</v>
      </c>
      <c r="AM6" s="64">
        <f t="shared" si="3"/>
        <v>0.7</v>
      </c>
      <c r="AN6" s="64">
        <f t="shared" si="3"/>
        <v>0.8</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1</v>
      </c>
      <c r="AY6" s="65">
        <f t="shared" si="4"/>
        <v>1</v>
      </c>
      <c r="AZ6" s="65">
        <f t="shared" si="4"/>
        <v>18</v>
      </c>
      <c r="BA6" s="65">
        <f t="shared" si="4"/>
        <v>21</v>
      </c>
      <c r="BB6" s="65">
        <f t="shared" si="4"/>
        <v>18</v>
      </c>
      <c r="BC6" s="65">
        <f t="shared" si="4"/>
        <v>15</v>
      </c>
      <c r="BD6" s="65">
        <f t="shared" si="4"/>
        <v>405</v>
      </c>
      <c r="BE6" s="63" t="str">
        <f>IF(BE8="-","",IF(BE8="-","【-】","【"&amp;SUBSTITUTE(TEXT(BE8,"#,##0"),"-","△")&amp;"】"))</f>
        <v>【2,345】</v>
      </c>
      <c r="BF6" s="64">
        <f>IF(BF8="-",NA(),BF8)</f>
        <v>87.6</v>
      </c>
      <c r="BG6" s="64">
        <f t="shared" ref="BG6:BO6" si="5">IF(BG8="-",NA(),BG8)</f>
        <v>86.9</v>
      </c>
      <c r="BH6" s="64">
        <f t="shared" si="5"/>
        <v>83.5</v>
      </c>
      <c r="BI6" s="64">
        <f t="shared" si="5"/>
        <v>85.7</v>
      </c>
      <c r="BJ6" s="64">
        <f t="shared" si="5"/>
        <v>75.599999999999994</v>
      </c>
      <c r="BK6" s="64">
        <f t="shared" si="5"/>
        <v>34.700000000000003</v>
      </c>
      <c r="BL6" s="64">
        <f t="shared" si="5"/>
        <v>39.6</v>
      </c>
      <c r="BM6" s="64">
        <f t="shared" si="5"/>
        <v>29</v>
      </c>
      <c r="BN6" s="64">
        <f t="shared" si="5"/>
        <v>32.9</v>
      </c>
      <c r="BO6" s="64">
        <f t="shared" si="5"/>
        <v>-121.8</v>
      </c>
      <c r="BP6" s="61" t="str">
        <f>IF(BP8="-","",IF(BP8="-","【-】","【"&amp;SUBSTITUTE(TEXT(BP8,"#,##0.0"),"-","△")&amp;"】"))</f>
        <v>【△65.9】</v>
      </c>
      <c r="BQ6" s="65">
        <f>IF(BQ8="-",NA(),BQ8)</f>
        <v>19160</v>
      </c>
      <c r="BR6" s="65">
        <f t="shared" ref="BR6:BZ6" si="6">IF(BR8="-",NA(),BR8)</f>
        <v>18220</v>
      </c>
      <c r="BS6" s="65">
        <f t="shared" si="6"/>
        <v>17782</v>
      </c>
      <c r="BT6" s="65">
        <f t="shared" si="6"/>
        <v>18327</v>
      </c>
      <c r="BU6" s="65">
        <f t="shared" si="6"/>
        <v>11487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107</v>
      </c>
      <c r="CM6" s="63">
        <f t="shared" ref="CM6:CN6" si="7">CM8</f>
        <v>111300</v>
      </c>
      <c r="CN6" s="63">
        <f t="shared" si="7"/>
        <v>0</v>
      </c>
      <c r="CO6" s="64"/>
      <c r="CP6" s="64"/>
      <c r="CQ6" s="64"/>
      <c r="CR6" s="64"/>
      <c r="CS6" s="64"/>
      <c r="CT6" s="64"/>
      <c r="CU6" s="64"/>
      <c r="CV6" s="64"/>
      <c r="CW6" s="64"/>
      <c r="CX6" s="64"/>
      <c r="CY6" s="61" t="s">
        <v>108</v>
      </c>
      <c r="CZ6" s="64">
        <f>IF(CZ8="-",NA(),CZ8)</f>
        <v>5.6</v>
      </c>
      <c r="DA6" s="64">
        <f t="shared" ref="DA6:DI6" si="8">IF(DA8="-",NA(),DA8)</f>
        <v>4.4000000000000004</v>
      </c>
      <c r="DB6" s="64">
        <f t="shared" si="8"/>
        <v>11.2</v>
      </c>
      <c r="DC6" s="64">
        <f t="shared" si="8"/>
        <v>13.4</v>
      </c>
      <c r="DD6" s="64">
        <f t="shared" si="8"/>
        <v>189.8</v>
      </c>
      <c r="DE6" s="64">
        <f t="shared" si="8"/>
        <v>62.8</v>
      </c>
      <c r="DF6" s="64">
        <f t="shared" si="8"/>
        <v>62.3</v>
      </c>
      <c r="DG6" s="64">
        <f t="shared" si="8"/>
        <v>87.9</v>
      </c>
      <c r="DH6" s="64">
        <f t="shared" si="8"/>
        <v>56.3</v>
      </c>
      <c r="DI6" s="64">
        <f t="shared" si="8"/>
        <v>70.3</v>
      </c>
      <c r="DJ6" s="61" t="str">
        <f>IF(DJ8="-","",IF(DJ8="-","【-】","【"&amp;SUBSTITUTE(TEXT(DJ8,"#,##0.0"),"-","△")&amp;"】"))</f>
        <v>【183.4】</v>
      </c>
      <c r="DK6" s="64">
        <f>IF(DK8="-",NA(),DK8)</f>
        <v>113.8</v>
      </c>
      <c r="DL6" s="64">
        <f t="shared" ref="DL6:DT6" si="9">IF(DL8="-",NA(),DL8)</f>
        <v>106.9</v>
      </c>
      <c r="DM6" s="64">
        <f t="shared" si="9"/>
        <v>120.7</v>
      </c>
      <c r="DN6" s="64">
        <f t="shared" si="9"/>
        <v>119</v>
      </c>
      <c r="DO6" s="64">
        <f t="shared" si="9"/>
        <v>73.3</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109</v>
      </c>
      <c r="B7" s="60">
        <f t="shared" ref="B7:X7" si="10">B8</f>
        <v>2020</v>
      </c>
      <c r="C7" s="60">
        <f t="shared" si="10"/>
        <v>312029</v>
      </c>
      <c r="D7" s="60">
        <f t="shared" si="10"/>
        <v>47</v>
      </c>
      <c r="E7" s="60">
        <f t="shared" si="10"/>
        <v>14</v>
      </c>
      <c r="F7" s="60">
        <f t="shared" si="10"/>
        <v>0</v>
      </c>
      <c r="G7" s="60">
        <f t="shared" si="10"/>
        <v>1</v>
      </c>
      <c r="H7" s="60" t="str">
        <f t="shared" si="10"/>
        <v>鳥取県　米子市</v>
      </c>
      <c r="I7" s="60" t="str">
        <f t="shared" si="10"/>
        <v>米子市万能町駐車場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49</v>
      </c>
      <c r="S7" s="62" t="str">
        <f t="shared" si="10"/>
        <v>駅</v>
      </c>
      <c r="T7" s="62" t="str">
        <f t="shared" si="10"/>
        <v>有</v>
      </c>
      <c r="U7" s="63">
        <f t="shared" si="10"/>
        <v>3353</v>
      </c>
      <c r="V7" s="63">
        <f t="shared" si="10"/>
        <v>116</v>
      </c>
      <c r="W7" s="63">
        <f t="shared" si="10"/>
        <v>220</v>
      </c>
      <c r="X7" s="62" t="str">
        <f t="shared" si="10"/>
        <v>代行制</v>
      </c>
      <c r="Y7" s="64">
        <f>Y8</f>
        <v>517.29999999999995</v>
      </c>
      <c r="Z7" s="64">
        <f t="shared" ref="Z7:AH7" si="11">Z8</f>
        <v>493.5</v>
      </c>
      <c r="AA7" s="64">
        <f t="shared" si="11"/>
        <v>426.1</v>
      </c>
      <c r="AB7" s="64">
        <f t="shared" si="11"/>
        <v>469.2</v>
      </c>
      <c r="AC7" s="64">
        <f t="shared" si="11"/>
        <v>283.10000000000002</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0.3</v>
      </c>
      <c r="AM7" s="64">
        <f t="shared" si="12"/>
        <v>0.7</v>
      </c>
      <c r="AN7" s="64">
        <f t="shared" si="12"/>
        <v>0.8</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1</v>
      </c>
      <c r="AY7" s="65">
        <f t="shared" si="13"/>
        <v>1</v>
      </c>
      <c r="AZ7" s="65">
        <f t="shared" si="13"/>
        <v>18</v>
      </c>
      <c r="BA7" s="65">
        <f t="shared" si="13"/>
        <v>21</v>
      </c>
      <c r="BB7" s="65">
        <f t="shared" si="13"/>
        <v>18</v>
      </c>
      <c r="BC7" s="65">
        <f t="shared" si="13"/>
        <v>15</v>
      </c>
      <c r="BD7" s="65">
        <f t="shared" si="13"/>
        <v>405</v>
      </c>
      <c r="BE7" s="63"/>
      <c r="BF7" s="64">
        <f>BF8</f>
        <v>87.6</v>
      </c>
      <c r="BG7" s="64">
        <f t="shared" ref="BG7:BO7" si="14">BG8</f>
        <v>86.9</v>
      </c>
      <c r="BH7" s="64">
        <f t="shared" si="14"/>
        <v>83.5</v>
      </c>
      <c r="BI7" s="64">
        <f t="shared" si="14"/>
        <v>85.7</v>
      </c>
      <c r="BJ7" s="64">
        <f t="shared" si="14"/>
        <v>75.599999999999994</v>
      </c>
      <c r="BK7" s="64">
        <f t="shared" si="14"/>
        <v>34.700000000000003</v>
      </c>
      <c r="BL7" s="64">
        <f t="shared" si="14"/>
        <v>39.6</v>
      </c>
      <c r="BM7" s="64">
        <f t="shared" si="14"/>
        <v>29</v>
      </c>
      <c r="BN7" s="64">
        <f t="shared" si="14"/>
        <v>32.9</v>
      </c>
      <c r="BO7" s="64">
        <f t="shared" si="14"/>
        <v>-121.8</v>
      </c>
      <c r="BP7" s="61"/>
      <c r="BQ7" s="65">
        <f>BQ8</f>
        <v>19160</v>
      </c>
      <c r="BR7" s="65">
        <f t="shared" ref="BR7:BZ7" si="15">BR8</f>
        <v>18220</v>
      </c>
      <c r="BS7" s="65">
        <f t="shared" si="15"/>
        <v>17782</v>
      </c>
      <c r="BT7" s="65">
        <f t="shared" si="15"/>
        <v>18327</v>
      </c>
      <c r="BU7" s="65">
        <f t="shared" si="15"/>
        <v>11487</v>
      </c>
      <c r="BV7" s="65">
        <f t="shared" si="15"/>
        <v>7123</v>
      </c>
      <c r="BW7" s="65">
        <f t="shared" si="15"/>
        <v>8017</v>
      </c>
      <c r="BX7" s="65">
        <f t="shared" si="15"/>
        <v>8137</v>
      </c>
      <c r="BY7" s="65">
        <f t="shared" si="15"/>
        <v>8005</v>
      </c>
      <c r="BZ7" s="65">
        <f t="shared" si="15"/>
        <v>2698</v>
      </c>
      <c r="CA7" s="63"/>
      <c r="CB7" s="64" t="s">
        <v>110</v>
      </c>
      <c r="CC7" s="64" t="s">
        <v>110</v>
      </c>
      <c r="CD7" s="64" t="s">
        <v>110</v>
      </c>
      <c r="CE7" s="64" t="s">
        <v>110</v>
      </c>
      <c r="CF7" s="64" t="s">
        <v>110</v>
      </c>
      <c r="CG7" s="64" t="s">
        <v>110</v>
      </c>
      <c r="CH7" s="64" t="s">
        <v>110</v>
      </c>
      <c r="CI7" s="64" t="s">
        <v>110</v>
      </c>
      <c r="CJ7" s="64" t="s">
        <v>110</v>
      </c>
      <c r="CK7" s="64" t="s">
        <v>111</v>
      </c>
      <c r="CL7" s="61"/>
      <c r="CM7" s="63">
        <f>CM8</f>
        <v>111300</v>
      </c>
      <c r="CN7" s="63">
        <f>CN8</f>
        <v>0</v>
      </c>
      <c r="CO7" s="64" t="s">
        <v>110</v>
      </c>
      <c r="CP7" s="64" t="s">
        <v>110</v>
      </c>
      <c r="CQ7" s="64" t="s">
        <v>110</v>
      </c>
      <c r="CR7" s="64" t="s">
        <v>110</v>
      </c>
      <c r="CS7" s="64" t="s">
        <v>110</v>
      </c>
      <c r="CT7" s="64" t="s">
        <v>110</v>
      </c>
      <c r="CU7" s="64" t="s">
        <v>110</v>
      </c>
      <c r="CV7" s="64" t="s">
        <v>110</v>
      </c>
      <c r="CW7" s="64" t="s">
        <v>110</v>
      </c>
      <c r="CX7" s="64" t="s">
        <v>111</v>
      </c>
      <c r="CY7" s="61"/>
      <c r="CZ7" s="64">
        <f>CZ8</f>
        <v>5.6</v>
      </c>
      <c r="DA7" s="64">
        <f t="shared" ref="DA7:DI7" si="16">DA8</f>
        <v>4.4000000000000004</v>
      </c>
      <c r="DB7" s="64">
        <f t="shared" si="16"/>
        <v>11.2</v>
      </c>
      <c r="DC7" s="64">
        <f t="shared" si="16"/>
        <v>13.4</v>
      </c>
      <c r="DD7" s="64">
        <f t="shared" si="16"/>
        <v>189.8</v>
      </c>
      <c r="DE7" s="64">
        <f t="shared" si="16"/>
        <v>62.8</v>
      </c>
      <c r="DF7" s="64">
        <f t="shared" si="16"/>
        <v>62.3</v>
      </c>
      <c r="DG7" s="64">
        <f t="shared" si="16"/>
        <v>87.9</v>
      </c>
      <c r="DH7" s="64">
        <f t="shared" si="16"/>
        <v>56.3</v>
      </c>
      <c r="DI7" s="64">
        <f t="shared" si="16"/>
        <v>70.3</v>
      </c>
      <c r="DJ7" s="61"/>
      <c r="DK7" s="64">
        <f>DK8</f>
        <v>113.8</v>
      </c>
      <c r="DL7" s="64">
        <f t="shared" ref="DL7:DT7" si="17">DL8</f>
        <v>106.9</v>
      </c>
      <c r="DM7" s="64">
        <f t="shared" si="17"/>
        <v>120.7</v>
      </c>
      <c r="DN7" s="64">
        <f t="shared" si="17"/>
        <v>119</v>
      </c>
      <c r="DO7" s="64">
        <f t="shared" si="17"/>
        <v>73.3</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312029</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49</v>
      </c>
      <c r="S8" s="69" t="s">
        <v>122</v>
      </c>
      <c r="T8" s="69" t="s">
        <v>123</v>
      </c>
      <c r="U8" s="70">
        <v>3353</v>
      </c>
      <c r="V8" s="70">
        <v>116</v>
      </c>
      <c r="W8" s="70">
        <v>220</v>
      </c>
      <c r="X8" s="69" t="s">
        <v>124</v>
      </c>
      <c r="Y8" s="71">
        <v>517.29999999999995</v>
      </c>
      <c r="Z8" s="71">
        <v>493.5</v>
      </c>
      <c r="AA8" s="71">
        <v>426.1</v>
      </c>
      <c r="AB8" s="71">
        <v>469.2</v>
      </c>
      <c r="AC8" s="71">
        <v>283.10000000000002</v>
      </c>
      <c r="AD8" s="71">
        <v>378</v>
      </c>
      <c r="AE8" s="71">
        <v>477.8</v>
      </c>
      <c r="AF8" s="71">
        <v>373.2</v>
      </c>
      <c r="AG8" s="71">
        <v>742.8</v>
      </c>
      <c r="AH8" s="71">
        <v>385.7</v>
      </c>
      <c r="AI8" s="68">
        <v>630.70000000000005</v>
      </c>
      <c r="AJ8" s="71">
        <v>0</v>
      </c>
      <c r="AK8" s="71">
        <v>0</v>
      </c>
      <c r="AL8" s="71">
        <v>0.3</v>
      </c>
      <c r="AM8" s="71">
        <v>0.7</v>
      </c>
      <c r="AN8" s="71">
        <v>0.8</v>
      </c>
      <c r="AO8" s="71">
        <v>3.1</v>
      </c>
      <c r="AP8" s="71">
        <v>6.3</v>
      </c>
      <c r="AQ8" s="71">
        <v>4</v>
      </c>
      <c r="AR8" s="71">
        <v>2</v>
      </c>
      <c r="AS8" s="71">
        <v>9</v>
      </c>
      <c r="AT8" s="68">
        <v>8.6</v>
      </c>
      <c r="AU8" s="72">
        <v>0</v>
      </c>
      <c r="AV8" s="72">
        <v>0</v>
      </c>
      <c r="AW8" s="72">
        <v>0</v>
      </c>
      <c r="AX8" s="72">
        <v>1</v>
      </c>
      <c r="AY8" s="72">
        <v>1</v>
      </c>
      <c r="AZ8" s="72">
        <v>18</v>
      </c>
      <c r="BA8" s="72">
        <v>21</v>
      </c>
      <c r="BB8" s="72">
        <v>18</v>
      </c>
      <c r="BC8" s="72">
        <v>15</v>
      </c>
      <c r="BD8" s="72">
        <v>405</v>
      </c>
      <c r="BE8" s="72">
        <v>2345</v>
      </c>
      <c r="BF8" s="71">
        <v>87.6</v>
      </c>
      <c r="BG8" s="71">
        <v>86.9</v>
      </c>
      <c r="BH8" s="71">
        <v>83.5</v>
      </c>
      <c r="BI8" s="71">
        <v>85.7</v>
      </c>
      <c r="BJ8" s="71">
        <v>75.599999999999994</v>
      </c>
      <c r="BK8" s="71">
        <v>34.700000000000003</v>
      </c>
      <c r="BL8" s="71">
        <v>39.6</v>
      </c>
      <c r="BM8" s="71">
        <v>29</v>
      </c>
      <c r="BN8" s="71">
        <v>32.9</v>
      </c>
      <c r="BO8" s="71">
        <v>-121.8</v>
      </c>
      <c r="BP8" s="68">
        <v>-65.900000000000006</v>
      </c>
      <c r="BQ8" s="72">
        <v>19160</v>
      </c>
      <c r="BR8" s="72">
        <v>18220</v>
      </c>
      <c r="BS8" s="72">
        <v>17782</v>
      </c>
      <c r="BT8" s="73">
        <v>18327</v>
      </c>
      <c r="BU8" s="73">
        <v>11487</v>
      </c>
      <c r="BV8" s="72">
        <v>7123</v>
      </c>
      <c r="BW8" s="72">
        <v>8017</v>
      </c>
      <c r="BX8" s="72">
        <v>8137</v>
      </c>
      <c r="BY8" s="72">
        <v>8005</v>
      </c>
      <c r="BZ8" s="72">
        <v>2698</v>
      </c>
      <c r="CA8" s="70">
        <v>3932</v>
      </c>
      <c r="CB8" s="71" t="s">
        <v>116</v>
      </c>
      <c r="CC8" s="71" t="s">
        <v>116</v>
      </c>
      <c r="CD8" s="71" t="s">
        <v>116</v>
      </c>
      <c r="CE8" s="71" t="s">
        <v>116</v>
      </c>
      <c r="CF8" s="71" t="s">
        <v>116</v>
      </c>
      <c r="CG8" s="71" t="s">
        <v>116</v>
      </c>
      <c r="CH8" s="71" t="s">
        <v>116</v>
      </c>
      <c r="CI8" s="71" t="s">
        <v>116</v>
      </c>
      <c r="CJ8" s="71" t="s">
        <v>116</v>
      </c>
      <c r="CK8" s="71" t="s">
        <v>116</v>
      </c>
      <c r="CL8" s="68" t="s">
        <v>116</v>
      </c>
      <c r="CM8" s="70">
        <v>111300</v>
      </c>
      <c r="CN8" s="70">
        <v>0</v>
      </c>
      <c r="CO8" s="71" t="s">
        <v>116</v>
      </c>
      <c r="CP8" s="71" t="s">
        <v>116</v>
      </c>
      <c r="CQ8" s="71" t="s">
        <v>116</v>
      </c>
      <c r="CR8" s="71" t="s">
        <v>116</v>
      </c>
      <c r="CS8" s="71" t="s">
        <v>116</v>
      </c>
      <c r="CT8" s="71" t="s">
        <v>116</v>
      </c>
      <c r="CU8" s="71" t="s">
        <v>116</v>
      </c>
      <c r="CV8" s="71" t="s">
        <v>116</v>
      </c>
      <c r="CW8" s="71" t="s">
        <v>116</v>
      </c>
      <c r="CX8" s="71" t="s">
        <v>116</v>
      </c>
      <c r="CY8" s="68" t="s">
        <v>116</v>
      </c>
      <c r="CZ8" s="71">
        <v>5.6</v>
      </c>
      <c r="DA8" s="71">
        <v>4.4000000000000004</v>
      </c>
      <c r="DB8" s="71">
        <v>11.2</v>
      </c>
      <c r="DC8" s="71">
        <v>13.4</v>
      </c>
      <c r="DD8" s="71">
        <v>189.8</v>
      </c>
      <c r="DE8" s="71">
        <v>62.8</v>
      </c>
      <c r="DF8" s="71">
        <v>62.3</v>
      </c>
      <c r="DG8" s="71">
        <v>87.9</v>
      </c>
      <c r="DH8" s="71">
        <v>56.3</v>
      </c>
      <c r="DI8" s="71">
        <v>70.3</v>
      </c>
      <c r="DJ8" s="68">
        <v>183.4</v>
      </c>
      <c r="DK8" s="71">
        <v>113.8</v>
      </c>
      <c r="DL8" s="71">
        <v>106.9</v>
      </c>
      <c r="DM8" s="71">
        <v>120.7</v>
      </c>
      <c r="DN8" s="71">
        <v>119</v>
      </c>
      <c r="DO8" s="71">
        <v>73.3</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yuta2441</cp:lastModifiedBy>
  <cp:lastPrinted>2022-01-14T05:55:24Z</cp:lastPrinted>
  <dcterms:created xsi:type="dcterms:W3CDTF">2021-12-17T06:06:19Z</dcterms:created>
  <dcterms:modified xsi:type="dcterms:W3CDTF">2022-01-14T06:05:00Z</dcterms:modified>
  <cp:category/>
</cp:coreProperties>
</file>