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04-FS1\hon-lib\下水道部\下水道企画課\AAA 総務担当\10_経営\05_経営比較分析\R2経営比較分析表\"/>
    </mc:Choice>
  </mc:AlternateContent>
  <workbookProtection workbookAlgorithmName="SHA-512" workbookHashValue="pK2HKTqLqItuftbH+w1gRBl/yQlzvkL/ywvo12xGECEEwu1NTKR+fA7uCEOG3zERwQrVhOiWorf1TsLdOzMX4w==" workbookSaltValue="uV3utZ30Dn+P3DuJdAfuRQ=="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<sst xmlns="http://schemas.openxmlformats.org/spreadsheetml/2006/main" count="275" uniqueCount="116">
  <si>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</si>
  <si>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</si>
  <si>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</si>
  <si>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</si>
  <si>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</si>
  <si>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</si>
  <si>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</si>
  <si>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</si>
  <si>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</si>
  <si>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</si>
  <si>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</si>
  <si>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</si>
  <si>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</si>
  <si>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</si>
  <si>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</si>
  <si>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</si>
  <si>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</si>
  <si>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</si>
  <si>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</si>
  <si>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</si>
  <si>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</si>
  <si>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</si>
  <si>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</si>
  <si>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</si>
  <si>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</si>
  <si>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</si>
  <si>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</si>
  <si>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</si>
  <si>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</si>
  <si>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</si>
  <si>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</si>
  <si>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</si>
  <si>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</si>
  <si>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</si>
  <si>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</si>
  <si>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</si>
  <si>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</si>
  <si>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</si>
  <si>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</si>
  <si>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</si>
  <si>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</si>
  <si>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</si>
  <si>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</si>
  <si>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</si>
  <si>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</si>
  <si>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</si>
  <si>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</si>
  <si>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</si>
  <si>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</si>
  <si>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</si>
  <si>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</si>
  <si>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</si>
  <si>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</si>
  <si>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</si>
  <si>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</si>
  <si>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</si>
  <si>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</si>
  <si>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</si>
  <si>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</si>
  <si>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</si>
  <si>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</si>
  <si>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</si>
  <si>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</si>
  <si>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</si>
  <si>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</si>
  <si>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</si>
  <si>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</si>
  <si>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</si>
  <si>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</si>
  <si>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</si>
  <si>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</si>
  <si>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</si>
  <si>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</si>
  <si>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</si>
  <si>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</si>
  <si>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</si>
  <si>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</si>
  <si>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</si>
  <si>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</si>
  <si>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</si>
  <si>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</si>
  <si>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</si>
  <si>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</si>
  <si>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</si>
  <si>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</si>
  <si>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</si>
  <si>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</si>
  <si>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</si>
  <si>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</si>
  <si>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</si>
  <si>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</si>
  <si>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</si>
  <si>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</si>
  <si>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</si>
  <si>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</si>
  <si>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</si>
  <si>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</si>
  <si>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</si>
  <si>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</si>
  <si>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</si>
  <si>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</si>
  <si>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</si>
  <si>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</si>
  <si>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</si>
  <si>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</si>
  <si>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</si>
  <si>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</si>
  <si>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</si>
  <si>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</si>
  <si>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</si>
  <si>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</si>
  <si>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</si>
  <si>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</si>
  <si>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○経常収支比率は、100％を上回っており、単年度の収支は健全性を保っている。
〇経費回収率は隣接市からの汚水処理受託に係る負担金収入を含めると100％となる。
○流動比率は、100％を下回っているが、流動負債のうち企業債については、償還原資として翌年度の使用料収入等を見込んでおり、未払金も含め支払いに問題は生じない。
○過去に実施した事業の企業債償還が進んでいるものの、建設事業債や資本費平準化債等の発行により企業債残高は増加傾向である。また、企業債残高対事業規模比率は、全国平均及び類似団体平均を上回っており、資本費に対する適切な使用料水準を検討する必要がある。
○汚水処理原価（公費負担を除く）は、類似団体平均を上回っており、維持管理費の削減や投資バランスなどの経営改善を検討する必要がある。
○施設利用率は、整備済区域面積が整備対象区域面積の72.5％と低いこともあり、全国平均及び類似団体平均を下回っている。そのため整備面積の拡大、水洗化率の向上などにより、下水道資産の有効活用を図る必要がある。
○水洗化率は、年々上昇しているが、今後も普及啓発に努め、より一層の水洗化率向上を図る必要がある。</t>
    <rPh sb="46" eb="48">
      <t>リンセツ</t>
    </rPh>
    <rPh sb="48" eb="49">
      <t>シ</t>
    </rPh>
    <rPh sb="52" eb="56">
      <t>オスイショリ</t>
    </rPh>
    <rPh sb="56" eb="58">
      <t>ジュタク</t>
    </rPh>
    <rPh sb="59" eb="60">
      <t>カカ</t>
    </rPh>
    <rPh sb="61" eb="64">
      <t>フタンキン</t>
    </rPh>
    <rPh sb="64" eb="66">
      <t>シュウニュウ</t>
    </rPh>
    <rPh sb="67" eb="68">
      <t>フク</t>
    </rPh>
    <rPh sb="154" eb="155">
      <t>ショウ</t>
    </rPh>
    <rPh sb="161" eb="163">
      <t>カコ</t>
    </rPh>
    <rPh sb="164" eb="166">
      <t>ジッシ</t>
    </rPh>
    <rPh sb="168" eb="170">
      <t>ジギョウ</t>
    </rPh>
    <rPh sb="171" eb="174">
      <t>キギョウサイ</t>
    </rPh>
    <rPh sb="174" eb="176">
      <t>ショウカン</t>
    </rPh>
    <rPh sb="177" eb="178">
      <t>スス</t>
    </rPh>
    <rPh sb="186" eb="191">
      <t>ケンセツジギョウサイ</t>
    </rPh>
    <rPh sb="192" eb="199">
      <t>シホンヒヘイジュンカサイ</t>
    </rPh>
    <rPh sb="199" eb="200">
      <t>トウ</t>
    </rPh>
    <rPh sb="201" eb="203">
      <t>ハッコウ</t>
    </rPh>
    <rPh sb="206" eb="211">
      <t>キギョウサイザンダカ</t>
    </rPh>
    <rPh sb="212" eb="214">
      <t>ゾウカ</t>
    </rPh>
    <rPh sb="214" eb="216">
      <t>ケイコウ</t>
    </rPh>
    <rPh sb="292" eb="296">
      <t>コウヒフタン</t>
    </rPh>
    <rPh sb="297" eb="298">
      <t>ノゾ</t>
    </rPh>
    <rPh sb="494" eb="495">
      <t>ハカ</t>
    </rPh>
    <rPh sb="496" eb="498">
      <t>ヒツヨウ</t>
    </rPh>
    <phoneticPr fontId="4"/>
  </si>
  <si>
    <t>　当市は、管渠の整備完了までに多くの費用と長い期間を要する一方で、事業開始当初に建設された管渠及び施設の更新・改築時期が到来しつつあり、今後、多額の改築更新経費が見込まれる。
　今後の取組としては、未普及地域の面整備を年次的に推進し施設の効率性を高めるほか、普及促進活動等により使用料収入の確保に努めるとともに、効率的な運転管理による維持管理経費の節減等に努める。また、ストックマネジメント計画に基づく施設及び管渠等の計画的な更新補修を行い、効率的な資産管理に努める。
　また、財務諸表による現状把握と今後の投資・財政見通しを検証し、収入と投資のバランスを考慮しながら事業の安定的かつ持続的な運営を目指す。</t>
    <rPh sb="40" eb="42">
      <t>ケンセツ</t>
    </rPh>
    <rPh sb="267" eb="269">
      <t>シュウニュウ</t>
    </rPh>
    <rPh sb="270" eb="272">
      <t>トウシ</t>
    </rPh>
    <rPh sb="278" eb="280">
      <t>コウリョ</t>
    </rPh>
    <phoneticPr fontId="4"/>
  </si>
  <si>
    <t>○有形固定資産減価償却率は、全国平均及び類似団体平均を大きく下回っているが、事業開始当初の施設は間もなく50年を迎えることから、ストックマネジメント計画に基づく更新補修により長寿命化を図るとともに、市全体の汚水処理施設のあり方の検討を行ったうえで適正規模の改築更新を進める必要がある。
○管渠については、標準耐用年数である50年に達した管渠が令和2年度に発生したところである。今後、点検調査により現状を把握・分析し、予防保全型施設管理の実施により効率的で適正な維持管理及び延命化を図っていく。
○処理場及びポンプ場等の機械・電気設備については、順次計画に基づく改築更新により長寿命化を行っており、今後とも適正な維持管理に努める。</t>
    <rPh sb="48" eb="49">
      <t>マ</t>
    </rPh>
    <rPh sb="54" eb="55">
      <t>ネン</t>
    </rPh>
    <rPh sb="56" eb="57">
      <t>ムカ</t>
    </rPh>
    <rPh sb="74" eb="76">
      <t>ケイカク</t>
    </rPh>
    <rPh sb="77" eb="78">
      <t>モト</t>
    </rPh>
    <rPh sb="87" eb="91">
      <t>チョウジュミョウカ</t>
    </rPh>
    <rPh sb="92" eb="93">
      <t>ハカ</t>
    </rPh>
    <rPh sb="99" eb="100">
      <t>シ</t>
    </rPh>
    <rPh sb="100" eb="102">
      <t>ゼンタイ</t>
    </rPh>
    <rPh sb="103" eb="109">
      <t>オスイショリシセツ</t>
    </rPh>
    <rPh sb="112" eb="113">
      <t>カタ</t>
    </rPh>
    <rPh sb="114" eb="116">
      <t>ケントウ</t>
    </rPh>
    <rPh sb="117" eb="118">
      <t>オコナ</t>
    </rPh>
    <rPh sb="123" eb="125">
      <t>テキセイ</t>
    </rPh>
    <rPh sb="125" eb="127">
      <t>キボ</t>
    </rPh>
    <rPh sb="128" eb="132">
      <t>カイチクコウシン</t>
    </rPh>
    <rPh sb="133" eb="134">
      <t>スス</t>
    </rPh>
    <rPh sb="136" eb="138">
      <t>ヒツヨウ</t>
    </rPh>
    <rPh sb="171" eb="173">
      <t>レイワ</t>
    </rPh>
    <rPh sb="174" eb="176">
      <t>ネンド</t>
    </rPh>
    <rPh sb="177" eb="179">
      <t>ハッセイ</t>
    </rPh>
    <rPh sb="198" eb="200">
      <t>ゲンジョウ</t>
    </rPh>
    <rPh sb="201" eb="203">
      <t>ハアク</t>
    </rPh>
    <rPh sb="204" eb="206">
      <t>ブンセキ</t>
    </rPh>
    <rPh sb="223" eb="226">
      <t>コウリツテキ</t>
    </rPh>
    <rPh sb="234" eb="235">
      <t>オヨ</t>
    </rPh>
    <rPh sb="274" eb="276">
      <t>ケイカク</t>
    </rPh>
    <rPh sb="287" eb="291">
      <t>チョウジュミョウカ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</si>
</sst>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0.13</c:v>
                </c:pt>
                <c:pt idx="3" formatCode="#,##0.00;&quot;△&quot;#,##0.00">
                  <c:v>0</c:v>
                </c:pt>
                <c:pt idx="4">
                  <c:v>0.05</c:v>
                </c:pt>
              </c:numCache>
            </c:numRef>
          </c:val>
          <c:extLst>
            <c:ext xmlns:c16="http://schemas.microsoft.com/office/drawing/2014/chart" uri="{C3380CC4-5D6E-409C-BE32-E72D297353CC}">
              <c16:uniqueId val="{00000000-17D9-4314-9CA9-BC2E16E66B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0.21</c:v>
                </c:pt>
                <c:pt idx="4">
                  <c:v>0.33</c:v>
                </c:pt>
              </c:numCache>
            </c:numRef>
          </c:val>
          <c:smooth val="0"/>
          <c:extLst>
            <c:ext xmlns:c16="http://schemas.microsoft.com/office/drawing/2014/chart" uri="{C3380CC4-5D6E-409C-BE32-E72D297353CC}">
              <c16:uniqueId val="{00000001-17D9-4314-9CA9-BC2E16E66B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42.32</c:v>
                </c:pt>
                <c:pt idx="3">
                  <c:v>40.93</c:v>
                </c:pt>
                <c:pt idx="4">
                  <c:v>41.7</c:v>
                </c:pt>
              </c:numCache>
            </c:numRef>
          </c:val>
          <c:extLst>
            <c:ext xmlns:c16="http://schemas.microsoft.com/office/drawing/2014/chart" uri="{C3380CC4-5D6E-409C-BE32-E72D297353CC}">
              <c16:uniqueId val="{00000000-3DE6-4B76-90CB-B944BEBEA0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67.069999999999993</c:v>
                </c:pt>
                <c:pt idx="3">
                  <c:v>66.78</c:v>
                </c:pt>
                <c:pt idx="4">
                  <c:v>67</c:v>
                </c:pt>
              </c:numCache>
            </c:numRef>
          </c:val>
          <c:smooth val="0"/>
          <c:extLst>
            <c:ext xmlns:c16="http://schemas.microsoft.com/office/drawing/2014/chart" uri="{C3380CC4-5D6E-409C-BE32-E72D297353CC}">
              <c16:uniqueId val="{00000001-3DE6-4B76-90CB-B944BEBEA0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89.55</c:v>
                </c:pt>
                <c:pt idx="3">
                  <c:v>90.35</c:v>
                </c:pt>
                <c:pt idx="4">
                  <c:v>90.61</c:v>
                </c:pt>
              </c:numCache>
            </c:numRef>
          </c:val>
          <c:extLst>
            <c:ext xmlns:c16="http://schemas.microsoft.com/office/drawing/2014/chart" uri="{C3380CC4-5D6E-409C-BE32-E72D297353CC}">
              <c16:uniqueId val="{00000000-A12B-489C-BF00-08E7B3C0DE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93.96</c:v>
                </c:pt>
                <c:pt idx="3">
                  <c:v>94.06</c:v>
                </c:pt>
                <c:pt idx="4">
                  <c:v>94.41</c:v>
                </c:pt>
              </c:numCache>
            </c:numRef>
          </c:val>
          <c:smooth val="0"/>
          <c:extLst>
            <c:ext xmlns:c16="http://schemas.microsoft.com/office/drawing/2014/chart" uri="{C3380CC4-5D6E-409C-BE32-E72D297353CC}">
              <c16:uniqueId val="{00000001-A12B-489C-BF00-08E7B3C0DE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107.68</c:v>
                </c:pt>
                <c:pt idx="3">
                  <c:v>102.78</c:v>
                </c:pt>
                <c:pt idx="4">
                  <c:v>103.62</c:v>
                </c:pt>
              </c:numCache>
            </c:numRef>
          </c:val>
          <c:extLst>
            <c:ext xmlns:c16="http://schemas.microsoft.com/office/drawing/2014/chart" uri="{C3380CC4-5D6E-409C-BE32-E72D297353CC}">
              <c16:uniqueId val="{00000000-584A-4233-9891-3FDDD64554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110.01</c:v>
                </c:pt>
                <c:pt idx="3">
                  <c:v>111.12</c:v>
                </c:pt>
                <c:pt idx="4">
                  <c:v>109.58</c:v>
                </c:pt>
              </c:numCache>
            </c:numRef>
          </c:val>
          <c:smooth val="0"/>
          <c:extLst>
            <c:ext xmlns:c16="http://schemas.microsoft.com/office/drawing/2014/chart" uri="{C3380CC4-5D6E-409C-BE32-E72D297353CC}">
              <c16:uniqueId val="{00000001-584A-4233-9891-3FDDD64554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4.0999999999999996</c:v>
                </c:pt>
                <c:pt idx="3">
                  <c:v>8.08</c:v>
                </c:pt>
                <c:pt idx="4">
                  <c:v>11.47</c:v>
                </c:pt>
              </c:numCache>
            </c:numRef>
          </c:val>
          <c:extLst>
            <c:ext xmlns:c16="http://schemas.microsoft.com/office/drawing/2014/chart" uri="{C3380CC4-5D6E-409C-BE32-E72D297353CC}">
              <c16:uniqueId val="{00000000-B484-4134-9787-F729BDD93E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33.090000000000003</c:v>
                </c:pt>
                <c:pt idx="3">
                  <c:v>34.33</c:v>
                </c:pt>
                <c:pt idx="4">
                  <c:v>34.15</c:v>
                </c:pt>
              </c:numCache>
            </c:numRef>
          </c:val>
          <c:smooth val="0"/>
          <c:extLst>
            <c:ext xmlns:c16="http://schemas.microsoft.com/office/drawing/2014/chart" uri="{C3380CC4-5D6E-409C-BE32-E72D297353CC}">
              <c16:uniqueId val="{00000001-B484-4134-9787-F729BDD93E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c:v>0.21</c:v>
                </c:pt>
              </c:numCache>
            </c:numRef>
          </c:val>
          <c:extLst>
            <c:ext xmlns:c16="http://schemas.microsoft.com/office/drawing/2014/chart" uri="{C3380CC4-5D6E-409C-BE32-E72D297353CC}">
              <c16:uniqueId val="{00000000-7CDB-4202-96A6-C275403B5C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5.04</c:v>
                </c:pt>
                <c:pt idx="3">
                  <c:v>5.1100000000000003</c:v>
                </c:pt>
                <c:pt idx="4">
                  <c:v>5.18</c:v>
                </c:pt>
              </c:numCache>
            </c:numRef>
          </c:val>
          <c:smooth val="0"/>
          <c:extLst>
            <c:ext xmlns:c16="http://schemas.microsoft.com/office/drawing/2014/chart" uri="{C3380CC4-5D6E-409C-BE32-E72D297353CC}">
              <c16:uniqueId val="{00000001-7CDB-4202-96A6-C275403B5C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83-40D1-B4DC-CA181AF87D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2.36</c:v>
                </c:pt>
                <c:pt idx="3">
                  <c:v>2.0699999999999998</c:v>
                </c:pt>
                <c:pt idx="4">
                  <c:v>5.97</c:v>
                </c:pt>
              </c:numCache>
            </c:numRef>
          </c:val>
          <c:smooth val="0"/>
          <c:extLst>
            <c:ext xmlns:c16="http://schemas.microsoft.com/office/drawing/2014/chart" uri="{C3380CC4-5D6E-409C-BE32-E72D297353CC}">
              <c16:uniqueId val="{00000001-E983-40D1-B4DC-CA181AF87D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61.36</c:v>
                </c:pt>
                <c:pt idx="3">
                  <c:v>70.290000000000006</c:v>
                </c:pt>
                <c:pt idx="4">
                  <c:v>79.540000000000006</c:v>
                </c:pt>
              </c:numCache>
            </c:numRef>
          </c:val>
          <c:extLst>
            <c:ext xmlns:c16="http://schemas.microsoft.com/office/drawing/2014/chart" uri="{C3380CC4-5D6E-409C-BE32-E72D297353CC}">
              <c16:uniqueId val="{00000000-A21A-4EB9-802B-3E03610979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62.12</c:v>
                </c:pt>
                <c:pt idx="3">
                  <c:v>61.57</c:v>
                </c:pt>
                <c:pt idx="4">
                  <c:v>60.82</c:v>
                </c:pt>
              </c:numCache>
            </c:numRef>
          </c:val>
          <c:smooth val="0"/>
          <c:extLst>
            <c:ext xmlns:c16="http://schemas.microsoft.com/office/drawing/2014/chart" uri="{C3380CC4-5D6E-409C-BE32-E72D297353CC}">
              <c16:uniqueId val="{00000001-A21A-4EB9-802B-3E03610979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1102.43</c:v>
                </c:pt>
                <c:pt idx="3">
                  <c:v>1114.25</c:v>
                </c:pt>
                <c:pt idx="4">
                  <c:v>1119.32</c:v>
                </c:pt>
              </c:numCache>
            </c:numRef>
          </c:val>
          <c:extLst>
            <c:ext xmlns:c16="http://schemas.microsoft.com/office/drawing/2014/chart" uri="{C3380CC4-5D6E-409C-BE32-E72D297353CC}">
              <c16:uniqueId val="{00000000-034D-4E27-B81A-AC1A27A51C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875.53</c:v>
                </c:pt>
                <c:pt idx="3">
                  <c:v>867.39</c:v>
                </c:pt>
                <c:pt idx="4">
                  <c:v>920.83</c:v>
                </c:pt>
              </c:numCache>
            </c:numRef>
          </c:val>
          <c:smooth val="0"/>
          <c:extLst>
            <c:ext xmlns:c16="http://schemas.microsoft.com/office/drawing/2014/chart" uri="{C3380CC4-5D6E-409C-BE32-E72D297353CC}">
              <c16:uniqueId val="{00000001-034D-4E27-B81A-AC1A27A51C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99.71</c:v>
                </c:pt>
                <c:pt idx="3">
                  <c:v>99.66</c:v>
                </c:pt>
                <c:pt idx="4">
                  <c:v>99.63</c:v>
                </c:pt>
              </c:numCache>
            </c:numRef>
          </c:val>
          <c:extLst>
            <c:ext xmlns:c16="http://schemas.microsoft.com/office/drawing/2014/chart" uri="{C3380CC4-5D6E-409C-BE32-E72D297353CC}">
              <c16:uniqueId val="{00000000-F2BB-4CEC-A947-0C37023A7E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99.83</c:v>
                </c:pt>
                <c:pt idx="3">
                  <c:v>100.91</c:v>
                </c:pt>
                <c:pt idx="4">
                  <c:v>99.82</c:v>
                </c:pt>
              </c:numCache>
            </c:numRef>
          </c:val>
          <c:smooth val="0"/>
          <c:extLst>
            <c:ext xmlns:c16="http://schemas.microsoft.com/office/drawing/2014/chart" uri="{C3380CC4-5D6E-409C-BE32-E72D297353CC}">
              <c16:uniqueId val="{00000001-F2BB-4CEC-A947-0C37023A7E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172.22</c:v>
                </c:pt>
                <c:pt idx="3">
                  <c:v>171.28</c:v>
                </c:pt>
                <c:pt idx="4">
                  <c:v>172.3</c:v>
                </c:pt>
              </c:numCache>
            </c:numRef>
          </c:val>
          <c:extLst>
            <c:ext xmlns:c16="http://schemas.microsoft.com/office/drawing/2014/chart" uri="{C3380CC4-5D6E-409C-BE32-E72D297353CC}">
              <c16:uniqueId val="{00000000-1520-45FE-8F68-49AF1EC44D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158.94</c:v>
                </c:pt>
                <c:pt idx="3">
                  <c:v>158.04</c:v>
                </c:pt>
                <c:pt idx="4">
                  <c:v>156.77000000000001</c:v>
                </c:pt>
              </c:numCache>
            </c:numRef>
          </c:val>
          <c:smooth val="0"/>
          <c:extLst>
            <c:ext xmlns:c16="http://schemas.microsoft.com/office/drawing/2014/chart" uri="{C3380CC4-5D6E-409C-BE32-E72D297353CC}">
              <c16:uniqueId val="{00000001-1520-45FE-8F68-49AF1EC44D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43" zoomScale="110" zoomScaleNormal="11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米子市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147536</v>
      </c>
      <c r="AM8" s="51"/>
      <c r="AN8" s="51"/>
      <c r="AO8" s="51"/>
      <c r="AP8" s="51"/>
      <c r="AQ8" s="51"/>
      <c r="AR8" s="51"/>
      <c r="AS8" s="51"/>
      <c r="AT8" s="46">
        <f>データ!T6</f>
        <v>132.41999999999999</v>
      </c>
      <c r="AU8" s="46"/>
      <c r="AV8" s="46"/>
      <c r="AW8" s="46"/>
      <c r="AX8" s="46"/>
      <c r="AY8" s="46"/>
      <c r="AZ8" s="46"/>
      <c r="BA8" s="46"/>
      <c r="BB8" s="46">
        <f>データ!U6</f>
        <v>1114.1500000000001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51.92</v>
      </c>
      <c r="J10" s="46"/>
      <c r="K10" s="46"/>
      <c r="L10" s="46"/>
      <c r="M10" s="46"/>
      <c r="N10" s="46"/>
      <c r="O10" s="46"/>
      <c r="P10" s="46">
        <f>データ!P6</f>
        <v>71.63</v>
      </c>
      <c r="Q10" s="46"/>
      <c r="R10" s="46"/>
      <c r="S10" s="46"/>
      <c r="T10" s="46"/>
      <c r="U10" s="46"/>
      <c r="V10" s="46"/>
      <c r="W10" s="46">
        <f>データ!Q6</f>
        <v>83.83</v>
      </c>
      <c r="X10" s="46"/>
      <c r="Y10" s="46"/>
      <c r="Z10" s="46"/>
      <c r="AA10" s="46"/>
      <c r="AB10" s="46"/>
      <c r="AC10" s="46"/>
      <c r="AD10" s="51">
        <f>データ!R6</f>
        <v>2952</v>
      </c>
      <c r="AE10" s="51"/>
      <c r="AF10" s="51"/>
      <c r="AG10" s="51"/>
      <c r="AH10" s="51"/>
      <c r="AI10" s="51"/>
      <c r="AJ10" s="51"/>
      <c r="AK10" s="2"/>
      <c r="AL10" s="51">
        <f>データ!V6</f>
        <v>105070</v>
      </c>
      <c r="AM10" s="51"/>
      <c r="AN10" s="51"/>
      <c r="AO10" s="51"/>
      <c r="AP10" s="51"/>
      <c r="AQ10" s="51"/>
      <c r="AR10" s="51"/>
      <c r="AS10" s="51"/>
      <c r="AT10" s="46">
        <f>データ!W6</f>
        <v>23.88</v>
      </c>
      <c r="AU10" s="46"/>
      <c r="AV10" s="46"/>
      <c r="AW10" s="46"/>
      <c r="AX10" s="46"/>
      <c r="AY10" s="46"/>
      <c r="AZ10" s="46"/>
      <c r="BA10" s="46"/>
      <c r="BB10" s="46">
        <f>データ!X6</f>
        <v>4399.92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jn6U1gBzpiqS6V3SJIieCG5bgpK7ZpD5HjnQ+8Xja+dGve4k7ZeQ+5HtIIaaWuhiXgGgxI/gNLqinAdIjkjIQ==" saltValue="fkrApGqJzv38n5/ngQyA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312029</v>
      </c>
      <c r="D6" s="33">
        <f t="shared" si="3"/>
        <v>46</v>
      </c>
      <c r="E6" s="33">
        <f t="shared" si="3"/>
        <v>17</v>
      </c>
      <c r="F6" s="33">
        <f t="shared" si="3"/>
        <v>1</v>
      </c>
      <c r="G6" s="33">
        <f t="shared" si="3"/>
        <v>0</v>
      </c>
      <c r="H6" s="33" t="str">
        <f t="shared" si="3"/>
        <v>鳥取県　米子市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51.92</v>
      </c>
      <c r="P6" s="34">
        <f t="shared" si="3"/>
        <v>71.63</v>
      </c>
      <c r="Q6" s="34">
        <f t="shared" si="3"/>
        <v>83.83</v>
      </c>
      <c r="R6" s="34">
        <f t="shared" si="3"/>
        <v>2952</v>
      </c>
      <c r="S6" s="34">
        <f t="shared" si="3"/>
        <v>147536</v>
      </c>
      <c r="T6" s="34">
        <f t="shared" si="3"/>
        <v>132.41999999999999</v>
      </c>
      <c r="U6" s="34">
        <f t="shared" si="3"/>
        <v>1114.1500000000001</v>
      </c>
      <c r="V6" s="34">
        <f t="shared" si="3"/>
        <v>105070</v>
      </c>
      <c r="W6" s="34">
        <f t="shared" si="3"/>
        <v>23.88</v>
      </c>
      <c r="X6" s="34">
        <f t="shared" si="3"/>
        <v>4399.92</v>
      </c>
      <c r="Y6" s="35" t="str">
        <f>IF(Y7="",NA(),Y7)</f>
        <v>-</v>
      </c>
      <c r="Z6" s="35" t="str">
        <f t="shared" ref="Z6:AH6" si="4">IF(Z7="",NA(),Z7)</f>
        <v>-</v>
      </c>
      <c r="AA6" s="35">
        <f t="shared" si="4"/>
        <v>107.68</v>
      </c>
      <c r="AB6" s="35">
        <f t="shared" si="4"/>
        <v>102.78</v>
      </c>
      <c r="AC6" s="35">
        <f t="shared" si="4"/>
        <v>103.62</v>
      </c>
      <c r="AD6" s="35" t="str">
        <f t="shared" si="4"/>
        <v>-</v>
      </c>
      <c r="AE6" s="35" t="str">
        <f t="shared" si="4"/>
        <v>-</v>
      </c>
      <c r="AF6" s="35">
        <f t="shared" si="4"/>
        <v>110.01</v>
      </c>
      <c r="AG6" s="35">
        <f t="shared" si="4"/>
        <v>111.12</v>
      </c>
      <c r="AH6" s="35">
        <f t="shared" si="4"/>
        <v>109.58</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2.36</v>
      </c>
      <c r="AR6" s="35">
        <f t="shared" si="5"/>
        <v>2.0699999999999998</v>
      </c>
      <c r="AS6" s="35">
        <f t="shared" si="5"/>
        <v>5.97</v>
      </c>
      <c r="AT6" s="34" t="str">
        <f>IF(AT7="","",IF(AT7="-","【-】","【"&amp;SUBSTITUTE(TEXT(AT7,"#,##0.00"),"-","△")&amp;"】"))</f>
        <v>【3.64】</v>
      </c>
      <c r="AU6" s="35" t="str">
        <f>IF(AU7="",NA(),AU7)</f>
        <v>-</v>
      </c>
      <c r="AV6" s="35" t="str">
        <f t="shared" ref="AV6:BD6" si="6">IF(AV7="",NA(),AV7)</f>
        <v>-</v>
      </c>
      <c r="AW6" s="35">
        <f t="shared" si="6"/>
        <v>61.36</v>
      </c>
      <c r="AX6" s="35">
        <f t="shared" si="6"/>
        <v>70.290000000000006</v>
      </c>
      <c r="AY6" s="35">
        <f t="shared" si="6"/>
        <v>79.540000000000006</v>
      </c>
      <c r="AZ6" s="35" t="str">
        <f t="shared" si="6"/>
        <v>-</v>
      </c>
      <c r="BA6" s="35" t="str">
        <f t="shared" si="6"/>
        <v>-</v>
      </c>
      <c r="BB6" s="35">
        <f t="shared" si="6"/>
        <v>62.12</v>
      </c>
      <c r="BC6" s="35">
        <f t="shared" si="6"/>
        <v>61.57</v>
      </c>
      <c r="BD6" s="35">
        <f t="shared" si="6"/>
        <v>60.82</v>
      </c>
      <c r="BE6" s="34" t="str">
        <f>IF(BE7="","",IF(BE7="-","【-】","【"&amp;SUBSTITUTE(TEXT(BE7,"#,##0.00"),"-","△")&amp;"】"))</f>
        <v>【67.52】</v>
      </c>
      <c r="BF6" s="35" t="str">
        <f>IF(BF7="",NA(),BF7)</f>
        <v>-</v>
      </c>
      <c r="BG6" s="35" t="str">
        <f t="shared" ref="BG6:BO6" si="7">IF(BG7="",NA(),BG7)</f>
        <v>-</v>
      </c>
      <c r="BH6" s="35">
        <f t="shared" si="7"/>
        <v>1102.43</v>
      </c>
      <c r="BI6" s="35">
        <f t="shared" si="7"/>
        <v>1114.25</v>
      </c>
      <c r="BJ6" s="35">
        <f t="shared" si="7"/>
        <v>1119.32</v>
      </c>
      <c r="BK6" s="35" t="str">
        <f t="shared" si="7"/>
        <v>-</v>
      </c>
      <c r="BL6" s="35" t="str">
        <f t="shared" si="7"/>
        <v>-</v>
      </c>
      <c r="BM6" s="35">
        <f t="shared" si="7"/>
        <v>875.53</v>
      </c>
      <c r="BN6" s="35">
        <f t="shared" si="7"/>
        <v>867.39</v>
      </c>
      <c r="BO6" s="35">
        <f t="shared" si="7"/>
        <v>920.83</v>
      </c>
      <c r="BP6" s="34" t="str">
        <f>IF(BP7="","",IF(BP7="-","【-】","【"&amp;SUBSTITUTE(TEXT(BP7,"#,##0.00"),"-","△")&amp;"】"))</f>
        <v>【705.21】</v>
      </c>
      <c r="BQ6" s="35" t="str">
        <f>IF(BQ7="",NA(),BQ7)</f>
        <v>-</v>
      </c>
      <c r="BR6" s="35" t="str">
        <f t="shared" ref="BR6:BZ6" si="8">IF(BR7="",NA(),BR7)</f>
        <v>-</v>
      </c>
      <c r="BS6" s="35">
        <f t="shared" si="8"/>
        <v>99.71</v>
      </c>
      <c r="BT6" s="35">
        <f t="shared" si="8"/>
        <v>99.66</v>
      </c>
      <c r="BU6" s="35">
        <f t="shared" si="8"/>
        <v>99.63</v>
      </c>
      <c r="BV6" s="35" t="str">
        <f t="shared" si="8"/>
        <v>-</v>
      </c>
      <c r="BW6" s="35" t="str">
        <f t="shared" si="8"/>
        <v>-</v>
      </c>
      <c r="BX6" s="35">
        <f t="shared" si="8"/>
        <v>99.83</v>
      </c>
      <c r="BY6" s="35">
        <f t="shared" si="8"/>
        <v>100.91</v>
      </c>
      <c r="BZ6" s="35">
        <f t="shared" si="8"/>
        <v>99.82</v>
      </c>
      <c r="CA6" s="34" t="str">
        <f>IF(CA7="","",IF(CA7="-","【-】","【"&amp;SUBSTITUTE(TEXT(CA7,"#,##0.00"),"-","△")&amp;"】"))</f>
        <v>【98.96】</v>
      </c>
      <c r="CB6" s="35" t="str">
        <f>IF(CB7="",NA(),CB7)</f>
        <v>-</v>
      </c>
      <c r="CC6" s="35" t="str">
        <f t="shared" ref="CC6:CK6" si="9">IF(CC7="",NA(),CC7)</f>
        <v>-</v>
      </c>
      <c r="CD6" s="35">
        <f t="shared" si="9"/>
        <v>172.22</v>
      </c>
      <c r="CE6" s="35">
        <f t="shared" si="9"/>
        <v>171.28</v>
      </c>
      <c r="CF6" s="35">
        <f t="shared" si="9"/>
        <v>172.3</v>
      </c>
      <c r="CG6" s="35" t="str">
        <f t="shared" si="9"/>
        <v>-</v>
      </c>
      <c r="CH6" s="35" t="str">
        <f t="shared" si="9"/>
        <v>-</v>
      </c>
      <c r="CI6" s="35">
        <f t="shared" si="9"/>
        <v>158.94</v>
      </c>
      <c r="CJ6" s="35">
        <f t="shared" si="9"/>
        <v>158.04</v>
      </c>
      <c r="CK6" s="35">
        <f t="shared" si="9"/>
        <v>156.77000000000001</v>
      </c>
      <c r="CL6" s="34" t="str">
        <f>IF(CL7="","",IF(CL7="-","【-】","【"&amp;SUBSTITUTE(TEXT(CL7,"#,##0.00"),"-","△")&amp;"】"))</f>
        <v>【134.52】</v>
      </c>
      <c r="CM6" s="35" t="str">
        <f>IF(CM7="",NA(),CM7)</f>
        <v>-</v>
      </c>
      <c r="CN6" s="35" t="str">
        <f t="shared" ref="CN6:CV6" si="10">IF(CN7="",NA(),CN7)</f>
        <v>-</v>
      </c>
      <c r="CO6" s="35">
        <f t="shared" si="10"/>
        <v>42.32</v>
      </c>
      <c r="CP6" s="35">
        <f t="shared" si="10"/>
        <v>40.93</v>
      </c>
      <c r="CQ6" s="35">
        <f t="shared" si="10"/>
        <v>41.7</v>
      </c>
      <c r="CR6" s="35" t="str">
        <f t="shared" si="10"/>
        <v>-</v>
      </c>
      <c r="CS6" s="35" t="str">
        <f t="shared" si="10"/>
        <v>-</v>
      </c>
      <c r="CT6" s="35">
        <f t="shared" si="10"/>
        <v>67.069999999999993</v>
      </c>
      <c r="CU6" s="35">
        <f t="shared" si="10"/>
        <v>66.78</v>
      </c>
      <c r="CV6" s="35">
        <f t="shared" si="10"/>
        <v>67</v>
      </c>
      <c r="CW6" s="34" t="str">
        <f>IF(CW7="","",IF(CW7="-","【-】","【"&amp;SUBSTITUTE(TEXT(CW7,"#,##0.00"),"-","△")&amp;"】"))</f>
        <v>【59.57】</v>
      </c>
      <c r="CX6" s="35" t="str">
        <f>IF(CX7="",NA(),CX7)</f>
        <v>-</v>
      </c>
      <c r="CY6" s="35" t="str">
        <f t="shared" ref="CY6:DG6" si="11">IF(CY7="",NA(),CY7)</f>
        <v>-</v>
      </c>
      <c r="CZ6" s="35">
        <f t="shared" si="11"/>
        <v>89.55</v>
      </c>
      <c r="DA6" s="35">
        <f t="shared" si="11"/>
        <v>90.35</v>
      </c>
      <c r="DB6" s="35">
        <f t="shared" si="11"/>
        <v>90.61</v>
      </c>
      <c r="DC6" s="35" t="str">
        <f t="shared" si="11"/>
        <v>-</v>
      </c>
      <c r="DD6" s="35" t="str">
        <f t="shared" si="11"/>
        <v>-</v>
      </c>
      <c r="DE6" s="35">
        <f t="shared" si="11"/>
        <v>93.96</v>
      </c>
      <c r="DF6" s="35">
        <f t="shared" si="11"/>
        <v>94.06</v>
      </c>
      <c r="DG6" s="35">
        <f t="shared" si="11"/>
        <v>94.41</v>
      </c>
      <c r="DH6" s="34" t="str">
        <f>IF(DH7="","",IF(DH7="-","【-】","【"&amp;SUBSTITUTE(TEXT(DH7,"#,##0.00"),"-","△")&amp;"】"))</f>
        <v>【95.57】</v>
      </c>
      <c r="DI6" s="35" t="str">
        <f>IF(DI7="",NA(),DI7)</f>
        <v>-</v>
      </c>
      <c r="DJ6" s="35" t="str">
        <f t="shared" ref="DJ6:DR6" si="12">IF(DJ7="",NA(),DJ7)</f>
        <v>-</v>
      </c>
      <c r="DK6" s="35">
        <f t="shared" si="12"/>
        <v>4.0999999999999996</v>
      </c>
      <c r="DL6" s="35">
        <f t="shared" si="12"/>
        <v>8.08</v>
      </c>
      <c r="DM6" s="35">
        <f t="shared" si="12"/>
        <v>11.47</v>
      </c>
      <c r="DN6" s="35" t="str">
        <f t="shared" si="12"/>
        <v>-</v>
      </c>
      <c r="DO6" s="35" t="str">
        <f t="shared" si="12"/>
        <v>-</v>
      </c>
      <c r="DP6" s="35">
        <f t="shared" si="12"/>
        <v>33.090000000000003</v>
      </c>
      <c r="DQ6" s="35">
        <f t="shared" si="12"/>
        <v>34.33</v>
      </c>
      <c r="DR6" s="35">
        <f t="shared" si="12"/>
        <v>34.15</v>
      </c>
      <c r="DS6" s="34" t="str">
        <f>IF(DS7="","",IF(DS7="-","【-】","【"&amp;SUBSTITUTE(TEXT(DS7,"#,##0.00"),"-","△")&amp;"】"))</f>
        <v>【36.52】</v>
      </c>
      <c r="DT6" s="35" t="str">
        <f>IF(DT7="",NA(),DT7)</f>
        <v>-</v>
      </c>
      <c r="DU6" s="35" t="str">
        <f t="shared" ref="DU6:EC6" si="13">IF(DU7="",NA(),DU7)</f>
        <v>-</v>
      </c>
      <c r="DV6" s="34">
        <f t="shared" si="13"/>
        <v>0</v>
      </c>
      <c r="DW6" s="34">
        <f t="shared" si="13"/>
        <v>0</v>
      </c>
      <c r="DX6" s="35">
        <f t="shared" si="13"/>
        <v>0.21</v>
      </c>
      <c r="DY6" s="35" t="str">
        <f t="shared" si="13"/>
        <v>-</v>
      </c>
      <c r="DZ6" s="35" t="str">
        <f t="shared" si="13"/>
        <v>-</v>
      </c>
      <c r="EA6" s="35">
        <f t="shared" si="13"/>
        <v>5.04</v>
      </c>
      <c r="EB6" s="35">
        <f t="shared" si="13"/>
        <v>5.1100000000000003</v>
      </c>
      <c r="EC6" s="35">
        <f t="shared" si="13"/>
        <v>5.18</v>
      </c>
      <c r="ED6" s="34" t="str">
        <f>IF(ED7="","",IF(ED7="-","【-】","【"&amp;SUBSTITUTE(TEXT(ED7,"#,##0.00"),"-","△")&amp;"】"))</f>
        <v>【5.72】</v>
      </c>
      <c r="EE6" s="35" t="str">
        <f>IF(EE7="",NA(),EE7)</f>
        <v>-</v>
      </c>
      <c r="EF6" s="35" t="str">
        <f t="shared" ref="EF6:EN6" si="14">IF(EF7="",NA(),EF7)</f>
        <v>-</v>
      </c>
      <c r="EG6" s="35">
        <f t="shared" si="14"/>
        <v>0.13</v>
      </c>
      <c r="EH6" s="34">
        <f t="shared" si="14"/>
        <v>0</v>
      </c>
      <c r="EI6" s="35">
        <f t="shared" si="14"/>
        <v>0.05</v>
      </c>
      <c r="EJ6" s="35" t="str">
        <f t="shared" si="14"/>
        <v>-</v>
      </c>
      <c r="EK6" s="35" t="str">
        <f t="shared" si="14"/>
        <v>-</v>
      </c>
      <c r="EL6" s="35">
        <f t="shared" si="14"/>
        <v>0.25</v>
      </c>
      <c r="EM6" s="35">
        <f t="shared" si="14"/>
        <v>0.21</v>
      </c>
      <c r="EN6" s="35">
        <f t="shared" si="14"/>
        <v>0.33</v>
      </c>
      <c r="EO6" s="34" t="str">
        <f>IF(EO7="","",IF(EO7="-","【-】","【"&amp;SUBSTITUTE(TEXT(EO7,"#,##0.00"),"-","△")&amp;"】"))</f>
        <v>【0.30】</v>
      </c>
    </row>
    <row r="7" spans="1:148" s="36" customFormat="1" x14ac:dyDescent="0.15">
      <c r="A7" s="28"/>
      <c r="B7" s="37">
        <v>2020</v>
      </c>
      <c r="C7" s="37">
        <v>312029</v>
      </c>
      <c r="D7" s="37">
        <v>46</v>
      </c>
      <c r="E7" s="37">
        <v>17</v>
      </c>
      <c r="F7" s="37">
        <v>1</v>
      </c>
      <c r="G7" s="37">
        <v>0</v>
      </c>
      <c r="H7" s="37" t="s">
        <v>96</v>
      </c>
      <c r="I7" s="37" t="s">
        <v>97</v>
      </c>
      <c r="J7" s="37" t="s">
        <v>98</v>
      </c>
      <c r="K7" s="37" t="s">
        <v>99</v>
      </c>
      <c r="L7" s="37" t="s">
        <v>100</v>
      </c>
      <c r="M7" s="37" t="s">
        <v>101</v>
      </c>
      <c r="N7" s="38" t="s">
        <v>102</v>
      </c>
      <c r="O7" s="38">
        <v>51.92</v>
      </c>
      <c r="P7" s="38">
        <v>71.63</v>
      </c>
      <c r="Q7" s="38">
        <v>83.83</v>
      </c>
      <c r="R7" s="38">
        <v>2952</v>
      </c>
      <c r="S7" s="38">
        <v>147536</v>
      </c>
      <c r="T7" s="38">
        <v>132.41999999999999</v>
      </c>
      <c r="U7" s="38">
        <v>1114.1500000000001</v>
      </c>
      <c r="V7" s="38">
        <v>105070</v>
      </c>
      <c r="W7" s="38">
        <v>23.88</v>
      </c>
      <c r="X7" s="38">
        <v>4399.92</v>
      </c>
      <c r="Y7" s="38" t="s">
        <v>102</v>
      </c>
      <c r="Z7" s="38" t="s">
        <v>102</v>
      </c>
      <c r="AA7" s="38">
        <v>107.68</v>
      </c>
      <c r="AB7" s="38">
        <v>102.78</v>
      </c>
      <c r="AC7" s="38">
        <v>103.62</v>
      </c>
      <c r="AD7" s="38" t="s">
        <v>102</v>
      </c>
      <c r="AE7" s="38" t="s">
        <v>102</v>
      </c>
      <c r="AF7" s="38">
        <v>110.01</v>
      </c>
      <c r="AG7" s="38">
        <v>111.12</v>
      </c>
      <c r="AH7" s="38">
        <v>109.58</v>
      </c>
      <c r="AI7" s="38">
        <v>106.67</v>
      </c>
      <c r="AJ7" s="38" t="s">
        <v>102</v>
      </c>
      <c r="AK7" s="38" t="s">
        <v>102</v>
      </c>
      <c r="AL7" s="38">
        <v>0</v>
      </c>
      <c r="AM7" s="38">
        <v>0</v>
      </c>
      <c r="AN7" s="38">
        <v>0</v>
      </c>
      <c r="AO7" s="38" t="s">
        <v>102</v>
      </c>
      <c r="AP7" s="38" t="s">
        <v>102</v>
      </c>
      <c r="AQ7" s="38">
        <v>2.36</v>
      </c>
      <c r="AR7" s="38">
        <v>2.0699999999999998</v>
      </c>
      <c r="AS7" s="38">
        <v>5.97</v>
      </c>
      <c r="AT7" s="38">
        <v>3.64</v>
      </c>
      <c r="AU7" s="38" t="s">
        <v>102</v>
      </c>
      <c r="AV7" s="38" t="s">
        <v>102</v>
      </c>
      <c r="AW7" s="38">
        <v>61.36</v>
      </c>
      <c r="AX7" s="38">
        <v>70.290000000000006</v>
      </c>
      <c r="AY7" s="38">
        <v>79.540000000000006</v>
      </c>
      <c r="AZ7" s="38" t="s">
        <v>102</v>
      </c>
      <c r="BA7" s="38" t="s">
        <v>102</v>
      </c>
      <c r="BB7" s="38">
        <v>62.12</v>
      </c>
      <c r="BC7" s="38">
        <v>61.57</v>
      </c>
      <c r="BD7" s="38">
        <v>60.82</v>
      </c>
      <c r="BE7" s="38">
        <v>67.52</v>
      </c>
      <c r="BF7" s="38" t="s">
        <v>102</v>
      </c>
      <c r="BG7" s="38" t="s">
        <v>102</v>
      </c>
      <c r="BH7" s="38">
        <v>1102.43</v>
      </c>
      <c r="BI7" s="38">
        <v>1114.25</v>
      </c>
      <c r="BJ7" s="38">
        <v>1119.32</v>
      </c>
      <c r="BK7" s="38" t="s">
        <v>102</v>
      </c>
      <c r="BL7" s="38" t="s">
        <v>102</v>
      </c>
      <c r="BM7" s="38">
        <v>875.53</v>
      </c>
      <c r="BN7" s="38">
        <v>867.39</v>
      </c>
      <c r="BO7" s="38">
        <v>920.83</v>
      </c>
      <c r="BP7" s="38">
        <v>705.21</v>
      </c>
      <c r="BQ7" s="38" t="s">
        <v>102</v>
      </c>
      <c r="BR7" s="38" t="s">
        <v>102</v>
      </c>
      <c r="BS7" s="38">
        <v>99.71</v>
      </c>
      <c r="BT7" s="38">
        <v>99.66</v>
      </c>
      <c r="BU7" s="38">
        <v>99.63</v>
      </c>
      <c r="BV7" s="38" t="s">
        <v>102</v>
      </c>
      <c r="BW7" s="38" t="s">
        <v>102</v>
      </c>
      <c r="BX7" s="38">
        <v>99.83</v>
      </c>
      <c r="BY7" s="38">
        <v>100.91</v>
      </c>
      <c r="BZ7" s="38">
        <v>99.82</v>
      </c>
      <c r="CA7" s="38">
        <v>98.96</v>
      </c>
      <c r="CB7" s="38" t="s">
        <v>102</v>
      </c>
      <c r="CC7" s="38" t="s">
        <v>102</v>
      </c>
      <c r="CD7" s="38">
        <v>172.22</v>
      </c>
      <c r="CE7" s="38">
        <v>171.28</v>
      </c>
      <c r="CF7" s="38">
        <v>172.3</v>
      </c>
      <c r="CG7" s="38" t="s">
        <v>102</v>
      </c>
      <c r="CH7" s="38" t="s">
        <v>102</v>
      </c>
      <c r="CI7" s="38">
        <v>158.94</v>
      </c>
      <c r="CJ7" s="38">
        <v>158.04</v>
      </c>
      <c r="CK7" s="38">
        <v>156.77000000000001</v>
      </c>
      <c r="CL7" s="38">
        <v>134.52000000000001</v>
      </c>
      <c r="CM7" s="38" t="s">
        <v>102</v>
      </c>
      <c r="CN7" s="38" t="s">
        <v>102</v>
      </c>
      <c r="CO7" s="38">
        <v>42.32</v>
      </c>
      <c r="CP7" s="38">
        <v>40.93</v>
      </c>
      <c r="CQ7" s="38">
        <v>41.7</v>
      </c>
      <c r="CR7" s="38" t="s">
        <v>102</v>
      </c>
      <c r="CS7" s="38" t="s">
        <v>102</v>
      </c>
      <c r="CT7" s="38">
        <v>67.069999999999993</v>
      </c>
      <c r="CU7" s="38">
        <v>66.78</v>
      </c>
      <c r="CV7" s="38">
        <v>67</v>
      </c>
      <c r="CW7" s="38">
        <v>59.57</v>
      </c>
      <c r="CX7" s="38" t="s">
        <v>102</v>
      </c>
      <c r="CY7" s="38" t="s">
        <v>102</v>
      </c>
      <c r="CZ7" s="38">
        <v>89.55</v>
      </c>
      <c r="DA7" s="38">
        <v>90.35</v>
      </c>
      <c r="DB7" s="38">
        <v>90.61</v>
      </c>
      <c r="DC7" s="38" t="s">
        <v>102</v>
      </c>
      <c r="DD7" s="38" t="s">
        <v>102</v>
      </c>
      <c r="DE7" s="38">
        <v>93.96</v>
      </c>
      <c r="DF7" s="38">
        <v>94.06</v>
      </c>
      <c r="DG7" s="38">
        <v>94.41</v>
      </c>
      <c r="DH7" s="38">
        <v>95.57</v>
      </c>
      <c r="DI7" s="38" t="s">
        <v>102</v>
      </c>
      <c r="DJ7" s="38" t="s">
        <v>102</v>
      </c>
      <c r="DK7" s="38">
        <v>4.0999999999999996</v>
      </c>
      <c r="DL7" s="38">
        <v>8.08</v>
      </c>
      <c r="DM7" s="38">
        <v>11.47</v>
      </c>
      <c r="DN7" s="38" t="s">
        <v>102</v>
      </c>
      <c r="DO7" s="38" t="s">
        <v>102</v>
      </c>
      <c r="DP7" s="38">
        <v>33.090000000000003</v>
      </c>
      <c r="DQ7" s="38">
        <v>34.33</v>
      </c>
      <c r="DR7" s="38">
        <v>34.15</v>
      </c>
      <c r="DS7" s="38">
        <v>36.520000000000003</v>
      </c>
      <c r="DT7" s="38" t="s">
        <v>102</v>
      </c>
      <c r="DU7" s="38" t="s">
        <v>102</v>
      </c>
      <c r="DV7" s="38">
        <v>0</v>
      </c>
      <c r="DW7" s="38">
        <v>0</v>
      </c>
      <c r="DX7" s="38">
        <v>0.21</v>
      </c>
      <c r="DY7" s="38" t="s">
        <v>102</v>
      </c>
      <c r="DZ7" s="38" t="s">
        <v>102</v>
      </c>
      <c r="EA7" s="38">
        <v>5.04</v>
      </c>
      <c r="EB7" s="38">
        <v>5.1100000000000003</v>
      </c>
      <c r="EC7" s="38">
        <v>5.18</v>
      </c>
      <c r="ED7" s="38">
        <v>5.72</v>
      </c>
      <c r="EE7" s="38" t="s">
        <v>102</v>
      </c>
      <c r="EF7" s="38" t="s">
        <v>102</v>
      </c>
      <c r="EG7" s="38">
        <v>0.13</v>
      </c>
      <c r="EH7" s="38">
        <v>0</v>
      </c>
      <c r="EI7" s="38">
        <v>0.05</v>
      </c>
      <c r="EJ7" s="38" t="s">
        <v>102</v>
      </c>
      <c r="EK7" s="38" t="s">
        <v>102</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akiko2040</cp:lastModifiedBy>
  <cp:lastPrinted>2022-01-25T06:33:01Z</cp:lastPrinted>
  <dcterms:created xsi:type="dcterms:W3CDTF">2021-12-03T07:16:49Z</dcterms:created>
  <dcterms:modified xsi:type="dcterms:W3CDTF">2022-01-25T08:27:55Z</dcterms:modified>
  <cp:category/>
</cp:coreProperties>
</file>