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３\R3行財政改革課調査\【行革】公営企業に係る経営比較分析表（令和2年度決算）の分析等について\"/>
    </mc:Choice>
  </mc:AlternateContent>
  <workbookProtection workbookAlgorithmName="SHA-512" workbookHashValue="yd3M0DE7sCQEB42PCO6aLBFXhQsyBdgq68jpErXndciEnF1u0HPdaGgpOVy82p5et50X7AdH39MMLkYaMrVhJA==" workbookSaltValue="aSksqwkyAvTcJgqjovZNyA=="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<sst xmlns="http://schemas.openxmlformats.org/spreadsheetml/2006/main" count="231" uniqueCount="118">
  <si>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</si>
  <si>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</si>
  <si>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</si>
  <si>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</si>
  <si>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</si>
  <si>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</si>
  <si>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</si>
  <si>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</si>
  <si>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</si>
  <si>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</si>
  <si>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</si>
  <si>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</si>
  <si>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</si>
  <si>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</si>
  <si>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</si>
  <si>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</si>
  <si>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</si>
  <si>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</si>
  <si>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</si>
  <si>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</si>
  <si>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</si>
  <si>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</si>
  <si>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</si>
  <si>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</si>
  <si>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</si>
  <si>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</si>
  <si>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</si>
  <si>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</si>
  <si>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</si>
  <si>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</si>
  <si>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</si>
  <si>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</si>
  <si>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</si>
  <si>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</si>
  <si>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</si>
  <si>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</si>
  <si>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</si>
  <si>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</si>
  <si>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</si>
  <si>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</si>
  <si>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</si>
  <si>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</si>
  <si>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</si>
  <si>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</si>
  <si>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</si>
  <si>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</si>
  <si>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</si>
  <si>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</si>
  <si>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</si>
  <si>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</si>
  <si>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</si>
  <si>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</si>
  <si>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</si>
  <si>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</si>
  <si>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</si>
  <si>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</si>
  <si>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</si>
  <si>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</si>
  <si>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</si>
  <si>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</si>
  <si>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</si>
  <si>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</si>
  <si>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</si>
  <si>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</si>
  <si>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</si>
  <si>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</si>
  <si>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</si>
  <si>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</si>
  <si>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</si>
  <si>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</si>
  <si>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</si>
  <si>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</si>
  <si>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</si>
  <si>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</si>
  <si>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</si>
  <si>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</si>
  <si>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</si>
  <si>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</si>
  <si>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</si>
  <si>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</si>
  <si>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</si>
  <si>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</si>
  <si>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</si>
  <si>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</si>
  <si>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</si>
  <si>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</si>
  <si>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</si>
  <si>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</si>
  <si>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</si>
  <si>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</si>
  <si>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</si>
  <si>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</si>
  <si>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</si>
  <si>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</si>
  <si>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</si>
  <si>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</si>
  <si>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</si>
  <si>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</si>
  <si>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</si>
  <si>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</si>
  <si>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</si>
  <si>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</si>
  <si>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</si>
  <si>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</si>
  <si>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</si>
  <si>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</si>
  <si>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</si>
  <si>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</si>
  <si>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</si>
  <si>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</si>
  <si>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</si>
  <si>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</si>
  <si>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</si>
  <si>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</si>
  <si>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</si>
  <si>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①減価償却累計率は上昇傾向にあるが、全国平均、類似団体平均と概ね同値程度である。
②平成12年度に整備を開始したことから法定耐用年数を超える管渠はない。</t>
    <rPh sb="30" eb="31">
      <t>オオム</t>
    </rPh>
    <rPh sb="32" eb="34">
      <t>ドウチ</t>
    </rPh>
    <rPh sb="34" eb="36">
      <t>テイド</t>
    </rPh>
    <phoneticPr fontId="4"/>
  </si>
  <si>
    <t>本事業は、対象人口31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経営の効率性を表す経費回収率の低下は、料金収入の低さと汚水処理原価の上昇によるものだが、28年度に料金改定を行ったことにより改善が図られた。
施設の状況については、今後、老朽化の状況や地域の将来像を踏まえ、統廃合やダウンサイジングによる効率的な管理を行っていく必要がある。
こうした課題に対し、本市では「鳥取市下水道等事業経営戦略」を策定しており、この中に定めた各種目標の達成を通じて、経営の健全化や施設の効率的な管理や機能の維持に取組んでいる。</t>
    <phoneticPr fontId="4"/>
  </si>
  <si>
    <r>
      <rPr>
        <sz val="11"/>
        <rFont val="ＭＳ ゴシック"/>
        <family val="3"/>
        <charset val="128"/>
      </rPr>
      <t>①H30より、一般会計からの繰入金が増加したことにより経常収支比率が100％を上回っている。</t>
    </r>
    <r>
      <rPr>
        <sz val="11"/>
        <color rgb="FFFF0000"/>
        <rFont val="ＭＳ ゴシック"/>
        <family val="3"/>
        <charset val="128"/>
      </rPr>
      <t xml:space="preserve">
</t>
    </r>
    <r>
      <rPr>
        <sz val="11"/>
        <color theme="1"/>
        <rFont val="ＭＳ ゴシック"/>
        <family val="3"/>
        <charset val="128"/>
      </rPr>
      <t xml:space="preserve">
</t>
    </r>
    <r>
      <rPr>
        <sz val="11"/>
        <rFont val="ＭＳ ゴシック"/>
        <family val="3"/>
        <charset val="128"/>
      </rPr>
      <t>②累積欠損は発生していないものの、総収益の大部分を一般会計からの繰入金で賄っている事業である。</t>
    </r>
    <r>
      <rPr>
        <sz val="11"/>
        <color theme="1"/>
        <rFont val="ＭＳ ゴシック"/>
        <family val="3"/>
        <charset val="128"/>
      </rPr>
      <t xml:space="preserve">
</t>
    </r>
    <r>
      <rPr>
        <sz val="11"/>
        <rFont val="ＭＳ ゴシック"/>
        <family val="3"/>
        <charset val="128"/>
      </rPr>
      <t xml:space="preserve">
③流動資産の現金預金が増加しており、流動比率は上昇傾向にある。
</t>
    </r>
    <r>
      <rPr>
        <sz val="11"/>
        <color theme="1"/>
        <rFont val="ＭＳ ゴシック"/>
        <family val="3"/>
        <charset val="128"/>
      </rPr>
      <t xml:space="preserve">
④R2は新規発行分の企業債の借入が無かった。
そのため、既存の企業債の償還に伴い、企業債残高は減少したものの、営業収益が減少となったため、当比率は増加となった。
</t>
    </r>
    <r>
      <rPr>
        <sz val="11"/>
        <rFont val="ＭＳ ゴシック"/>
        <family val="3"/>
        <charset val="128"/>
      </rPr>
      <t>⑤経費回収率は、料金収入の減少及び維持管理費に係る汚水処理費が増加したことにより低下した。</t>
    </r>
    <r>
      <rPr>
        <sz val="11"/>
        <color rgb="FFFF0000"/>
        <rFont val="ＭＳ ゴシック"/>
        <family val="3"/>
        <charset val="128"/>
      </rPr>
      <t xml:space="preserve">
</t>
    </r>
    <r>
      <rPr>
        <sz val="11"/>
        <color theme="1"/>
        <rFont val="ＭＳ ゴシック"/>
        <family val="3"/>
        <charset val="128"/>
      </rPr>
      <t xml:space="preserve">
</t>
    </r>
    <r>
      <rPr>
        <sz val="11"/>
        <rFont val="ＭＳ ゴシック"/>
        <family val="3"/>
        <charset val="128"/>
      </rPr>
      <t xml:space="preserve">⑥有収水量の減少及び汚水処理費が増加したことにより、汚水処理原価は増加した。
</t>
    </r>
    <r>
      <rPr>
        <sz val="11"/>
        <color theme="1"/>
        <rFont val="ＭＳ ゴシック"/>
        <family val="3"/>
        <charset val="128"/>
      </rPr>
      <t xml:space="preserve">
⑦施設利用率は、全国並びに類似団体の平均値と比べても高い水準にある。
⑧27年度より100％を実現している。
</t>
    </r>
    <rPh sb="115" eb="117">
      <t>リュウドウ</t>
    </rPh>
    <rPh sb="117" eb="119">
      <t>ヒリツ</t>
    </rPh>
    <rPh sb="120" eb="122">
      <t>ジョウショウ</t>
    </rPh>
    <rPh sb="122" eb="124">
      <t>ケイコウ</t>
    </rPh>
    <rPh sb="185" eb="189">
      <t>エイギョウシュウエキ</t>
    </rPh>
    <rPh sb="190" eb="192">
      <t>ゲンショウ</t>
    </rPh>
    <rPh sb="199" eb="202">
      <t>トウヒリツ</t>
    </rPh>
    <rPh sb="203" eb="205">
      <t>ゾウカ</t>
    </rPh>
    <rPh sb="221" eb="225">
      <t>リョウキンシュウニュウ</t>
    </rPh>
    <rPh sb="226" eb="228">
      <t>ゲンショウ</t>
    </rPh>
    <rPh sb="228" eb="229">
      <t>オヨ</t>
    </rPh>
    <rPh sb="261" eb="265">
      <t>ユウシュウスイリョウ</t>
    </rPh>
    <rPh sb="266" eb="268">
      <t>ゲンショウ</t>
    </rPh>
    <rPh sb="268" eb="26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</si>
</sst>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4-4844-95C2-25AE6EE344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14-4844-95C2-25AE6EE344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71.430000000000007</c:v>
                </c:pt>
                <c:pt idx="1">
                  <c:v>64.290000000000006</c:v>
                </c:pt>
                <c:pt idx="2">
                  <c:v>71.430000000000007</c:v>
                </c:pt>
                <c:pt idx="3">
                  <c:v>57.14</c:v>
                </c:pt>
                <c:pt idx="4">
                  <c:v>57.14</c:v>
                </c:pt>
              </c:numCache>
            </c:numRef>
          </c:val>
          <c:extLst>
            <c:ext xmlns:c16="http://schemas.microsoft.com/office/drawing/2014/chart" uri="{C3380CC4-5D6E-409C-BE32-E72D297353CC}">
              <c16:uniqueId val="{00000000-EBCA-4CA4-AFF5-C4914705C1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EBCA-4CA4-AFF5-C4914705C1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3E-4BF0-8182-2DCB19EC65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89.88</c:v>
                </c:pt>
                <c:pt idx="2">
                  <c:v>91.52</c:v>
                </c:pt>
                <c:pt idx="3">
                  <c:v>90.33</c:v>
                </c:pt>
                <c:pt idx="4">
                  <c:v>90.04</c:v>
                </c:pt>
              </c:numCache>
            </c:numRef>
          </c:val>
          <c:smooth val="0"/>
          <c:extLst>
            <c:ext xmlns:c16="http://schemas.microsoft.com/office/drawing/2014/chart" uri="{C3380CC4-5D6E-409C-BE32-E72D297353CC}">
              <c16:uniqueId val="{00000001-163E-4BF0-8182-2DCB19EC65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103.46</c:v>
                </c:pt>
                <c:pt idx="1">
                  <c:v>89.02</c:v>
                </c:pt>
                <c:pt idx="2">
                  <c:v>103.42</c:v>
                </c:pt>
                <c:pt idx="3">
                  <c:v>101.58</c:v>
                </c:pt>
                <c:pt idx="4">
                  <c:v>102.33</c:v>
                </c:pt>
              </c:numCache>
            </c:numRef>
          </c:val>
          <c:extLst>
            <c:ext xmlns:c16="http://schemas.microsoft.com/office/drawing/2014/chart" uri="{C3380CC4-5D6E-409C-BE32-E72D297353CC}">
              <c16:uniqueId val="{00000000-BEC1-492B-8B7C-9171F14D63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100.48</c:v>
                </c:pt>
                <c:pt idx="1">
                  <c:v>97.69</c:v>
                </c:pt>
                <c:pt idx="2">
                  <c:v>91.26</c:v>
                </c:pt>
                <c:pt idx="3">
                  <c:v>99.2</c:v>
                </c:pt>
                <c:pt idx="4">
                  <c:v>100.42</c:v>
                </c:pt>
              </c:numCache>
            </c:numRef>
          </c:val>
          <c:smooth val="0"/>
          <c:extLst>
            <c:ext xmlns:c16="http://schemas.microsoft.com/office/drawing/2014/chart" uri="{C3380CC4-5D6E-409C-BE32-E72D297353CC}">
              <c16:uniqueId val="{00000001-BEC1-492B-8B7C-9171F14D63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23.24</c:v>
                </c:pt>
                <c:pt idx="1">
                  <c:v>27.56</c:v>
                </c:pt>
                <c:pt idx="2">
                  <c:v>28.77</c:v>
                </c:pt>
                <c:pt idx="3">
                  <c:v>33</c:v>
                </c:pt>
                <c:pt idx="4">
                  <c:v>37.24</c:v>
                </c:pt>
              </c:numCache>
            </c:numRef>
          </c:val>
          <c:extLst>
            <c:ext xmlns:c16="http://schemas.microsoft.com/office/drawing/2014/chart" uri="{C3380CC4-5D6E-409C-BE32-E72D297353CC}">
              <c16:uniqueId val="{00000000-0739-4818-B3F3-417B8D212A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31.73</c:v>
                </c:pt>
                <c:pt idx="2">
                  <c:v>30.28</c:v>
                </c:pt>
                <c:pt idx="3">
                  <c:v>31</c:v>
                </c:pt>
                <c:pt idx="4">
                  <c:v>29.28</c:v>
                </c:pt>
              </c:numCache>
            </c:numRef>
          </c:val>
          <c:smooth val="0"/>
          <c:extLst>
            <c:ext xmlns:c16="http://schemas.microsoft.com/office/drawing/2014/chart" uri="{C3380CC4-5D6E-409C-BE32-E72D297353CC}">
              <c16:uniqueId val="{00000001-0739-4818-B3F3-417B8D212A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8B-47FD-8E45-74A0DDC057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8B-47FD-8E45-74A0DDC057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F-4B24-88B3-4E0DE98FA2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2146.5100000000002</c:v>
                </c:pt>
                <c:pt idx="1">
                  <c:v>1037.73</c:v>
                </c:pt>
                <c:pt idx="2">
                  <c:v>1597.09</c:v>
                </c:pt>
                <c:pt idx="3">
                  <c:v>1500.46</c:v>
                </c:pt>
                <c:pt idx="4">
                  <c:v>762.05</c:v>
                </c:pt>
              </c:numCache>
            </c:numRef>
          </c:val>
          <c:smooth val="0"/>
          <c:extLst>
            <c:ext xmlns:c16="http://schemas.microsoft.com/office/drawing/2014/chart" uri="{C3380CC4-5D6E-409C-BE32-E72D297353CC}">
              <c16:uniqueId val="{00000001-C7BF-4B24-88B3-4E0DE98FA2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64.569999999999993</c:v>
                </c:pt>
                <c:pt idx="1">
                  <c:v>67.290000000000006</c:v>
                </c:pt>
                <c:pt idx="2">
                  <c:v>111.68</c:v>
                </c:pt>
                <c:pt idx="3">
                  <c:v>141.1</c:v>
                </c:pt>
                <c:pt idx="4">
                  <c:v>151.85</c:v>
                </c:pt>
              </c:numCache>
            </c:numRef>
          </c:val>
          <c:extLst>
            <c:ext xmlns:c16="http://schemas.microsoft.com/office/drawing/2014/chart" uri="{C3380CC4-5D6E-409C-BE32-E72D297353CC}">
              <c16:uniqueId val="{00000000-1CF3-4AC1-AE01-EF8DA0BB6A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125.88</c:v>
                </c:pt>
                <c:pt idx="1">
                  <c:v>89.03</c:v>
                </c:pt>
                <c:pt idx="2">
                  <c:v>88.56</c:v>
                </c:pt>
                <c:pt idx="3">
                  <c:v>81.260000000000005</c:v>
                </c:pt>
                <c:pt idx="4">
                  <c:v>92.61</c:v>
                </c:pt>
              </c:numCache>
            </c:numRef>
          </c:val>
          <c:smooth val="0"/>
          <c:extLst>
            <c:ext xmlns:c16="http://schemas.microsoft.com/office/drawing/2014/chart" uri="{C3380CC4-5D6E-409C-BE32-E72D297353CC}">
              <c16:uniqueId val="{00000001-1CF3-4AC1-AE01-EF8DA0BB6A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6503.96</c:v>
                </c:pt>
                <c:pt idx="1">
                  <c:v>6234.16</c:v>
                </c:pt>
                <c:pt idx="2">
                  <c:v>7928.67</c:v>
                </c:pt>
                <c:pt idx="3">
                  <c:v>7714.46</c:v>
                </c:pt>
                <c:pt idx="4">
                  <c:v>7906.8</c:v>
                </c:pt>
              </c:numCache>
            </c:numRef>
          </c:val>
          <c:extLst>
            <c:ext xmlns:c16="http://schemas.microsoft.com/office/drawing/2014/chart" uri="{C3380CC4-5D6E-409C-BE32-E72D297353CC}">
              <c16:uniqueId val="{00000000-37DD-4930-B9AF-487B5963DB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1759.36</c:v>
                </c:pt>
                <c:pt idx="2">
                  <c:v>1837.88</c:v>
                </c:pt>
                <c:pt idx="3">
                  <c:v>1748.51</c:v>
                </c:pt>
                <c:pt idx="4">
                  <c:v>1640.16</c:v>
                </c:pt>
              </c:numCache>
            </c:numRef>
          </c:val>
          <c:smooth val="0"/>
          <c:extLst>
            <c:ext xmlns:c16="http://schemas.microsoft.com/office/drawing/2014/chart" uri="{C3380CC4-5D6E-409C-BE32-E72D297353CC}">
              <c16:uniqueId val="{00000001-37DD-4930-B9AF-487B5963DB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36.380000000000003</c:v>
                </c:pt>
                <c:pt idx="1">
                  <c:v>35.83</c:v>
                </c:pt>
                <c:pt idx="2">
                  <c:v>33.56</c:v>
                </c:pt>
                <c:pt idx="3">
                  <c:v>29.81</c:v>
                </c:pt>
                <c:pt idx="4">
                  <c:v>21.26</c:v>
                </c:pt>
              </c:numCache>
            </c:numRef>
          </c:val>
          <c:extLst>
            <c:ext xmlns:c16="http://schemas.microsoft.com/office/drawing/2014/chart" uri="{C3380CC4-5D6E-409C-BE32-E72D297353CC}">
              <c16:uniqueId val="{00000000-E2A7-471B-BCF5-B6A7AA917C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E2A7-471B-BCF5-B6A7AA917C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375.34</c:v>
                </c:pt>
                <c:pt idx="1">
                  <c:v>406.68</c:v>
                </c:pt>
                <c:pt idx="2">
                  <c:v>431.65</c:v>
                </c:pt>
                <c:pt idx="3">
                  <c:v>490.49</c:v>
                </c:pt>
                <c:pt idx="4">
                  <c:v>679.16</c:v>
                </c:pt>
              </c:numCache>
            </c:numRef>
          </c:val>
          <c:extLst>
            <c:ext xmlns:c16="http://schemas.microsoft.com/office/drawing/2014/chart" uri="{C3380CC4-5D6E-409C-BE32-E72D297353CC}">
              <c16:uniqueId val="{00000000-BA2F-482A-91D4-1A97974637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508.64</c:v>
                </c:pt>
                <c:pt idx="2">
                  <c:v>525.22</c:v>
                </c:pt>
                <c:pt idx="3">
                  <c:v>520.91999999999996</c:v>
                </c:pt>
                <c:pt idx="4">
                  <c:v>486.77</c:v>
                </c:pt>
              </c:numCache>
            </c:numRef>
          </c:val>
          <c:smooth val="0"/>
          <c:extLst>
            <c:ext xmlns:c16="http://schemas.microsoft.com/office/drawing/2014/chart" uri="{C3380CC4-5D6E-409C-BE32-E72D297353CC}">
              <c16:uniqueId val="{00000001-BA2F-482A-91D4-1A97974637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6999999999999993"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6999999999999993"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75" t="str">
        <f>データ!H6</f>
        <v>鳥取県　鳥取市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185890</v>
      </c>
      <c r="AM8" s="69"/>
      <c r="AN8" s="69"/>
      <c r="AO8" s="69"/>
      <c r="AP8" s="69"/>
      <c r="AQ8" s="69"/>
      <c r="AR8" s="69"/>
      <c r="AS8" s="69"/>
      <c r="AT8" s="68">
        <f>データ!T6</f>
        <v>765.31</v>
      </c>
      <c r="AU8" s="68"/>
      <c r="AV8" s="68"/>
      <c r="AW8" s="68"/>
      <c r="AX8" s="68"/>
      <c r="AY8" s="68"/>
      <c r="AZ8" s="68"/>
      <c r="BA8" s="68"/>
      <c r="BB8" s="68">
        <f>データ!U6</f>
        <v>242.9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 customHeight="1" x14ac:dyDescent="0.15">
      <c r="A10" s="2"/>
      <c r="B10" s="68" t="str">
        <f>データ!N6</f>
        <v>-</v>
      </c>
      <c r="C10" s="68"/>
      <c r="D10" s="68"/>
      <c r="E10" s="68"/>
      <c r="F10" s="68"/>
      <c r="G10" s="68"/>
      <c r="H10" s="68"/>
      <c r="I10" s="68">
        <f>データ!O6</f>
        <v>23.88</v>
      </c>
      <c r="J10" s="68"/>
      <c r="K10" s="68"/>
      <c r="L10" s="68"/>
      <c r="M10" s="68"/>
      <c r="N10" s="68"/>
      <c r="O10" s="68"/>
      <c r="P10" s="68">
        <f>データ!P6</f>
        <v>0.02</v>
      </c>
      <c r="Q10" s="68"/>
      <c r="R10" s="68"/>
      <c r="S10" s="68"/>
      <c r="T10" s="68"/>
      <c r="U10" s="68"/>
      <c r="V10" s="68"/>
      <c r="W10" s="68">
        <f>データ!Q6</f>
        <v>91.66</v>
      </c>
      <c r="X10" s="68"/>
      <c r="Y10" s="68"/>
      <c r="Z10" s="68"/>
      <c r="AA10" s="68"/>
      <c r="AB10" s="68"/>
      <c r="AC10" s="68"/>
      <c r="AD10" s="69">
        <f>データ!R6</f>
        <v>2767</v>
      </c>
      <c r="AE10" s="69"/>
      <c r="AF10" s="69"/>
      <c r="AG10" s="69"/>
      <c r="AH10" s="69"/>
      <c r="AI10" s="69"/>
      <c r="AJ10" s="69"/>
      <c r="AK10" s="2"/>
      <c r="AL10" s="69">
        <f>データ!V6</f>
        <v>31</v>
      </c>
      <c r="AM10" s="69"/>
      <c r="AN10" s="69"/>
      <c r="AO10" s="69"/>
      <c r="AP10" s="69"/>
      <c r="AQ10" s="69"/>
      <c r="AR10" s="69"/>
      <c r="AS10" s="69"/>
      <c r="AT10" s="68">
        <f>データ!W6</f>
        <v>0.02</v>
      </c>
      <c r="AU10" s="68"/>
      <c r="AV10" s="68"/>
      <c r="AW10" s="68"/>
      <c r="AX10" s="68"/>
      <c r="AY10" s="68"/>
      <c r="AZ10" s="68"/>
      <c r="BA10" s="68"/>
      <c r="BB10" s="68">
        <f>データ!X6</f>
        <v>1550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6"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YueXetdbfqHhhdFUFuMItHavyjVTS55E0PAFk8BbOgobo15421uLiJRKpcXlgHPsC+um1SqLlLKkl2L6XkTvSg==" saltValue="m1+YL5HGDMilRVkFFOQg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312011</v>
      </c>
      <c r="D6" s="33">
        <f t="shared" si="3"/>
        <v>46</v>
      </c>
      <c r="E6" s="33">
        <f t="shared" si="3"/>
        <v>17</v>
      </c>
      <c r="F6" s="33">
        <f t="shared" si="3"/>
        <v>9</v>
      </c>
      <c r="G6" s="33">
        <f t="shared" si="3"/>
        <v>0</v>
      </c>
      <c r="H6" s="33" t="str">
        <f t="shared" si="3"/>
        <v>鳥取県　鳥取市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23.88</v>
      </c>
      <c r="P6" s="34">
        <f t="shared" si="3"/>
        <v>0.02</v>
      </c>
      <c r="Q6" s="34">
        <f t="shared" si="3"/>
        <v>91.66</v>
      </c>
      <c r="R6" s="34">
        <f t="shared" si="3"/>
        <v>2767</v>
      </c>
      <c r="S6" s="34">
        <f t="shared" si="3"/>
        <v>185890</v>
      </c>
      <c r="T6" s="34">
        <f t="shared" si="3"/>
        <v>765.31</v>
      </c>
      <c r="U6" s="34">
        <f t="shared" si="3"/>
        <v>242.9</v>
      </c>
      <c r="V6" s="34">
        <f t="shared" si="3"/>
        <v>31</v>
      </c>
      <c r="W6" s="34">
        <f t="shared" si="3"/>
        <v>0.02</v>
      </c>
      <c r="X6" s="34">
        <f t="shared" si="3"/>
        <v>1550</v>
      </c>
      <c r="Y6" s="35">
        <f>IF(Y7="",NA(),Y7)</f>
        <v>103.46</v>
      </c>
      <c r="Z6" s="35">
        <f t="shared" ref="Z6:AH6" si="4">IF(Z7="",NA(),Z7)</f>
        <v>89.02</v>
      </c>
      <c r="AA6" s="35">
        <f t="shared" si="4"/>
        <v>103.42</v>
      </c>
      <c r="AB6" s="35">
        <f t="shared" si="4"/>
        <v>101.58</v>
      </c>
      <c r="AC6" s="35">
        <f t="shared" si="4"/>
        <v>102.33</v>
      </c>
      <c r="AD6" s="35">
        <f t="shared" si="4"/>
        <v>100.48</v>
      </c>
      <c r="AE6" s="35">
        <f t="shared" si="4"/>
        <v>97.69</v>
      </c>
      <c r="AF6" s="35">
        <f t="shared" si="4"/>
        <v>91.26</v>
      </c>
      <c r="AG6" s="35">
        <f t="shared" si="4"/>
        <v>99.2</v>
      </c>
      <c r="AH6" s="35">
        <f t="shared" si="4"/>
        <v>100.42</v>
      </c>
      <c r="AI6" s="34" t="str">
        <f>IF(AI7="","",IF(AI7="-","【-】","【"&amp;SUBSTITUTE(TEXT(AI7,"#,##0.00"),"-","△")&amp;"】"))</f>
        <v>【100.50】</v>
      </c>
      <c r="AJ6" s="34">
        <f>IF(AJ7="",NA(),AJ7)</f>
        <v>0</v>
      </c>
      <c r="AK6" s="34">
        <f t="shared" ref="AK6:AS6" si="5">IF(AK7="",NA(),AK7)</f>
        <v>0</v>
      </c>
      <c r="AL6" s="34">
        <f t="shared" si="5"/>
        <v>0</v>
      </c>
      <c r="AM6" s="34">
        <f t="shared" si="5"/>
        <v>0</v>
      </c>
      <c r="AN6" s="34">
        <f t="shared" si="5"/>
        <v>0</v>
      </c>
      <c r="AO6" s="35">
        <f t="shared" si="5"/>
        <v>2146.5100000000002</v>
      </c>
      <c r="AP6" s="35">
        <f t="shared" si="5"/>
        <v>1037.73</v>
      </c>
      <c r="AQ6" s="35">
        <f t="shared" si="5"/>
        <v>1597.09</v>
      </c>
      <c r="AR6" s="35">
        <f t="shared" si="5"/>
        <v>1500.46</v>
      </c>
      <c r="AS6" s="35">
        <f t="shared" si="5"/>
        <v>762.05</v>
      </c>
      <c r="AT6" s="34" t="str">
        <f>IF(AT7="","",IF(AT7="-","【-】","【"&amp;SUBSTITUTE(TEXT(AT7,"#,##0.00"),"-","△")&amp;"】"))</f>
        <v>【738.47】</v>
      </c>
      <c r="AU6" s="35">
        <f>IF(AU7="",NA(),AU7)</f>
        <v>64.569999999999993</v>
      </c>
      <c r="AV6" s="35">
        <f t="shared" ref="AV6:BD6" si="6">IF(AV7="",NA(),AV7)</f>
        <v>67.290000000000006</v>
      </c>
      <c r="AW6" s="35">
        <f t="shared" si="6"/>
        <v>111.68</v>
      </c>
      <c r="AX6" s="35">
        <f t="shared" si="6"/>
        <v>141.1</v>
      </c>
      <c r="AY6" s="35">
        <f t="shared" si="6"/>
        <v>151.85</v>
      </c>
      <c r="AZ6" s="35">
        <f t="shared" si="6"/>
        <v>125.88</v>
      </c>
      <c r="BA6" s="35">
        <f t="shared" si="6"/>
        <v>89.03</v>
      </c>
      <c r="BB6" s="35">
        <f t="shared" si="6"/>
        <v>88.56</v>
      </c>
      <c r="BC6" s="35">
        <f t="shared" si="6"/>
        <v>81.260000000000005</v>
      </c>
      <c r="BD6" s="35">
        <f t="shared" si="6"/>
        <v>92.61</v>
      </c>
      <c r="BE6" s="34" t="str">
        <f>IF(BE7="","",IF(BE7="-","【-】","【"&amp;SUBSTITUTE(TEXT(BE7,"#,##0.00"),"-","△")&amp;"】"))</f>
        <v>【93.81】</v>
      </c>
      <c r="BF6" s="35">
        <f>IF(BF7="",NA(),BF7)</f>
        <v>6503.96</v>
      </c>
      <c r="BG6" s="35">
        <f t="shared" ref="BG6:BO6" si="7">IF(BG7="",NA(),BG7)</f>
        <v>6234.16</v>
      </c>
      <c r="BH6" s="35">
        <f t="shared" si="7"/>
        <v>7928.67</v>
      </c>
      <c r="BI6" s="35">
        <f t="shared" si="7"/>
        <v>7714.46</v>
      </c>
      <c r="BJ6" s="35">
        <f t="shared" si="7"/>
        <v>7906.8</v>
      </c>
      <c r="BK6" s="35">
        <f t="shared" si="7"/>
        <v>4170.3999999999996</v>
      </c>
      <c r="BL6" s="35">
        <f t="shared" si="7"/>
        <v>1759.36</v>
      </c>
      <c r="BM6" s="35">
        <f t="shared" si="7"/>
        <v>1837.88</v>
      </c>
      <c r="BN6" s="35">
        <f t="shared" si="7"/>
        <v>1748.51</v>
      </c>
      <c r="BO6" s="35">
        <f t="shared" si="7"/>
        <v>1640.16</v>
      </c>
      <c r="BP6" s="34" t="str">
        <f>IF(BP7="","",IF(BP7="-","【-】","【"&amp;SUBSTITUTE(TEXT(BP7,"#,##0.00"),"-","△")&amp;"】"))</f>
        <v>【1,650.58】</v>
      </c>
      <c r="BQ6" s="35">
        <f>IF(BQ7="",NA(),BQ7)</f>
        <v>36.380000000000003</v>
      </c>
      <c r="BR6" s="35">
        <f t="shared" ref="BR6:BZ6" si="8">IF(BR7="",NA(),BR7)</f>
        <v>35.83</v>
      </c>
      <c r="BS6" s="35">
        <f t="shared" si="8"/>
        <v>33.56</v>
      </c>
      <c r="BT6" s="35">
        <f t="shared" si="8"/>
        <v>29.81</v>
      </c>
      <c r="BU6" s="35">
        <f t="shared" si="8"/>
        <v>21.26</v>
      </c>
      <c r="BV6" s="35">
        <f t="shared" si="8"/>
        <v>32.14</v>
      </c>
      <c r="BW6" s="35">
        <f t="shared" si="8"/>
        <v>37.200000000000003</v>
      </c>
      <c r="BX6" s="35">
        <f t="shared" si="8"/>
        <v>35.03</v>
      </c>
      <c r="BY6" s="35">
        <f t="shared" si="8"/>
        <v>34.99</v>
      </c>
      <c r="BZ6" s="35">
        <f t="shared" si="8"/>
        <v>38.270000000000003</v>
      </c>
      <c r="CA6" s="34" t="str">
        <f>IF(CA7="","",IF(CA7="-","【-】","【"&amp;SUBSTITUTE(TEXT(CA7,"#,##0.00"),"-","△")&amp;"】"))</f>
        <v>【38.66】</v>
      </c>
      <c r="CB6" s="35">
        <f>IF(CB7="",NA(),CB7)</f>
        <v>375.34</v>
      </c>
      <c r="CC6" s="35">
        <f t="shared" ref="CC6:CK6" si="9">IF(CC7="",NA(),CC7)</f>
        <v>406.68</v>
      </c>
      <c r="CD6" s="35">
        <f t="shared" si="9"/>
        <v>431.65</v>
      </c>
      <c r="CE6" s="35">
        <f t="shared" si="9"/>
        <v>490.49</v>
      </c>
      <c r="CF6" s="35">
        <f t="shared" si="9"/>
        <v>679.16</v>
      </c>
      <c r="CG6" s="35">
        <f t="shared" si="9"/>
        <v>562.9</v>
      </c>
      <c r="CH6" s="35">
        <f t="shared" si="9"/>
        <v>508.64</v>
      </c>
      <c r="CI6" s="35">
        <f t="shared" si="9"/>
        <v>525.22</v>
      </c>
      <c r="CJ6" s="35">
        <f t="shared" si="9"/>
        <v>520.91999999999996</v>
      </c>
      <c r="CK6" s="35">
        <f t="shared" si="9"/>
        <v>486.77</v>
      </c>
      <c r="CL6" s="34" t="str">
        <f>IF(CL7="","",IF(CL7="-","【-】","【"&amp;SUBSTITUTE(TEXT(CL7,"#,##0.00"),"-","△")&amp;"】"))</f>
        <v>【481.20】</v>
      </c>
      <c r="CM6" s="35">
        <f>IF(CM7="",NA(),CM7)</f>
        <v>71.430000000000007</v>
      </c>
      <c r="CN6" s="35">
        <f t="shared" ref="CN6:CV6" si="10">IF(CN7="",NA(),CN7)</f>
        <v>64.290000000000006</v>
      </c>
      <c r="CO6" s="35">
        <f t="shared" si="10"/>
        <v>71.430000000000007</v>
      </c>
      <c r="CP6" s="35">
        <f t="shared" si="10"/>
        <v>57.14</v>
      </c>
      <c r="CQ6" s="35">
        <f t="shared" si="10"/>
        <v>57.14</v>
      </c>
      <c r="CR6" s="35">
        <f t="shared" si="10"/>
        <v>39.450000000000003</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90.48</v>
      </c>
      <c r="DD6" s="35">
        <f t="shared" si="11"/>
        <v>89.88</v>
      </c>
      <c r="DE6" s="35">
        <f t="shared" si="11"/>
        <v>91.52</v>
      </c>
      <c r="DF6" s="35">
        <f t="shared" si="11"/>
        <v>90.33</v>
      </c>
      <c r="DG6" s="35">
        <f t="shared" si="11"/>
        <v>90.04</v>
      </c>
      <c r="DH6" s="34" t="str">
        <f>IF(DH7="","",IF(DH7="-","【-】","【"&amp;SUBSTITUTE(TEXT(DH7,"#,##0.00"),"-","△")&amp;"】"))</f>
        <v>【89.89】</v>
      </c>
      <c r="DI6" s="35">
        <f>IF(DI7="",NA(),DI7)</f>
        <v>23.24</v>
      </c>
      <c r="DJ6" s="35">
        <f t="shared" ref="DJ6:DR6" si="12">IF(DJ7="",NA(),DJ7)</f>
        <v>27.56</v>
      </c>
      <c r="DK6" s="35">
        <f t="shared" si="12"/>
        <v>28.77</v>
      </c>
      <c r="DL6" s="35">
        <f t="shared" si="12"/>
        <v>33</v>
      </c>
      <c r="DM6" s="35">
        <f t="shared" si="12"/>
        <v>37.24</v>
      </c>
      <c r="DN6" s="35">
        <f t="shared" si="12"/>
        <v>30.5</v>
      </c>
      <c r="DO6" s="35">
        <f t="shared" si="12"/>
        <v>31.73</v>
      </c>
      <c r="DP6" s="35">
        <f t="shared" si="12"/>
        <v>30.28</v>
      </c>
      <c r="DQ6" s="35">
        <f t="shared" si="12"/>
        <v>31</v>
      </c>
      <c r="DR6" s="35">
        <f t="shared" si="12"/>
        <v>29.28</v>
      </c>
      <c r="DS6" s="34" t="str">
        <f>IF(DS7="","",IF(DS7="-","【-】","【"&amp;SUBSTITUTE(TEXT(DS7,"#,##0.00"),"-","△")&amp;"】"))</f>
        <v>【29.09】</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312011</v>
      </c>
      <c r="D7" s="37">
        <v>46</v>
      </c>
      <c r="E7" s="37">
        <v>17</v>
      </c>
      <c r="F7" s="37">
        <v>9</v>
      </c>
      <c r="G7" s="37">
        <v>0</v>
      </c>
      <c r="H7" s="37" t="s">
        <v>96</v>
      </c>
      <c r="I7" s="37" t="s">
        <v>97</v>
      </c>
      <c r="J7" s="37" t="s">
        <v>98</v>
      </c>
      <c r="K7" s="37" t="s">
        <v>99</v>
      </c>
      <c r="L7" s="37" t="s">
        <v>100</v>
      </c>
      <c r="M7" s="37" t="s">
        <v>101</v>
      </c>
      <c r="N7" s="38" t="s">
        <v>102</v>
      </c>
      <c r="O7" s="38">
        <v>23.88</v>
      </c>
      <c r="P7" s="38">
        <v>0.02</v>
      </c>
      <c r="Q7" s="38">
        <v>91.66</v>
      </c>
      <c r="R7" s="38">
        <v>2767</v>
      </c>
      <c r="S7" s="38">
        <v>185890</v>
      </c>
      <c r="T7" s="38">
        <v>765.31</v>
      </c>
      <c r="U7" s="38">
        <v>242.9</v>
      </c>
      <c r="V7" s="38">
        <v>31</v>
      </c>
      <c r="W7" s="38">
        <v>0.02</v>
      </c>
      <c r="X7" s="38">
        <v>1550</v>
      </c>
      <c r="Y7" s="38">
        <v>103.46</v>
      </c>
      <c r="Z7" s="38">
        <v>89.02</v>
      </c>
      <c r="AA7" s="38">
        <v>103.42</v>
      </c>
      <c r="AB7" s="38">
        <v>101.58</v>
      </c>
      <c r="AC7" s="38">
        <v>102.33</v>
      </c>
      <c r="AD7" s="38">
        <v>100.48</v>
      </c>
      <c r="AE7" s="38">
        <v>97.69</v>
      </c>
      <c r="AF7" s="38">
        <v>91.26</v>
      </c>
      <c r="AG7" s="38">
        <v>99.2</v>
      </c>
      <c r="AH7" s="38">
        <v>100.42</v>
      </c>
      <c r="AI7" s="38">
        <v>100.5</v>
      </c>
      <c r="AJ7" s="38">
        <v>0</v>
      </c>
      <c r="AK7" s="38">
        <v>0</v>
      </c>
      <c r="AL7" s="38">
        <v>0</v>
      </c>
      <c r="AM7" s="38">
        <v>0</v>
      </c>
      <c r="AN7" s="38">
        <v>0</v>
      </c>
      <c r="AO7" s="38">
        <v>2146.5100000000002</v>
      </c>
      <c r="AP7" s="38">
        <v>1037.73</v>
      </c>
      <c r="AQ7" s="38">
        <v>1597.09</v>
      </c>
      <c r="AR7" s="38">
        <v>1500.46</v>
      </c>
      <c r="AS7" s="38">
        <v>762.05</v>
      </c>
      <c r="AT7" s="38">
        <v>738.47</v>
      </c>
      <c r="AU7" s="38">
        <v>64.569999999999993</v>
      </c>
      <c r="AV7" s="38">
        <v>67.290000000000006</v>
      </c>
      <c r="AW7" s="38">
        <v>111.68</v>
      </c>
      <c r="AX7" s="38">
        <v>141.1</v>
      </c>
      <c r="AY7" s="38">
        <v>151.85</v>
      </c>
      <c r="AZ7" s="38">
        <v>125.88</v>
      </c>
      <c r="BA7" s="38">
        <v>89.03</v>
      </c>
      <c r="BB7" s="38">
        <v>88.56</v>
      </c>
      <c r="BC7" s="38">
        <v>81.260000000000005</v>
      </c>
      <c r="BD7" s="38">
        <v>92.61</v>
      </c>
      <c r="BE7" s="38">
        <v>93.81</v>
      </c>
      <c r="BF7" s="38">
        <v>6503.96</v>
      </c>
      <c r="BG7" s="38">
        <v>6234.16</v>
      </c>
      <c r="BH7" s="38">
        <v>7928.67</v>
      </c>
      <c r="BI7" s="38">
        <v>7714.46</v>
      </c>
      <c r="BJ7" s="38">
        <v>7906.8</v>
      </c>
      <c r="BK7" s="38">
        <v>4170.3999999999996</v>
      </c>
      <c r="BL7" s="38">
        <v>1759.36</v>
      </c>
      <c r="BM7" s="38">
        <v>1837.88</v>
      </c>
      <c r="BN7" s="38">
        <v>1748.51</v>
      </c>
      <c r="BO7" s="38">
        <v>1640.16</v>
      </c>
      <c r="BP7" s="38">
        <v>1650.58</v>
      </c>
      <c r="BQ7" s="38">
        <v>36.380000000000003</v>
      </c>
      <c r="BR7" s="38">
        <v>35.83</v>
      </c>
      <c r="BS7" s="38">
        <v>33.56</v>
      </c>
      <c r="BT7" s="38">
        <v>29.81</v>
      </c>
      <c r="BU7" s="38">
        <v>21.26</v>
      </c>
      <c r="BV7" s="38">
        <v>32.14</v>
      </c>
      <c r="BW7" s="38">
        <v>37.200000000000003</v>
      </c>
      <c r="BX7" s="38">
        <v>35.03</v>
      </c>
      <c r="BY7" s="38">
        <v>34.99</v>
      </c>
      <c r="BZ7" s="38">
        <v>38.270000000000003</v>
      </c>
      <c r="CA7" s="38">
        <v>38.659999999999997</v>
      </c>
      <c r="CB7" s="38">
        <v>375.34</v>
      </c>
      <c r="CC7" s="38">
        <v>406.68</v>
      </c>
      <c r="CD7" s="38">
        <v>431.65</v>
      </c>
      <c r="CE7" s="38">
        <v>490.49</v>
      </c>
      <c r="CF7" s="38">
        <v>679.16</v>
      </c>
      <c r="CG7" s="38">
        <v>562.9</v>
      </c>
      <c r="CH7" s="38">
        <v>508.64</v>
      </c>
      <c r="CI7" s="38">
        <v>525.22</v>
      </c>
      <c r="CJ7" s="38">
        <v>520.91999999999996</v>
      </c>
      <c r="CK7" s="38">
        <v>486.77</v>
      </c>
      <c r="CL7" s="38">
        <v>481.2</v>
      </c>
      <c r="CM7" s="38">
        <v>71.430000000000007</v>
      </c>
      <c r="CN7" s="38">
        <v>64.290000000000006</v>
      </c>
      <c r="CO7" s="38">
        <v>71.430000000000007</v>
      </c>
      <c r="CP7" s="38">
        <v>57.14</v>
      </c>
      <c r="CQ7" s="38">
        <v>57.14</v>
      </c>
      <c r="CR7" s="38">
        <v>39.450000000000003</v>
      </c>
      <c r="CS7" s="38">
        <v>34.29</v>
      </c>
      <c r="CT7" s="38">
        <v>35.340000000000003</v>
      </c>
      <c r="CU7" s="38">
        <v>34.68</v>
      </c>
      <c r="CV7" s="38">
        <v>34.700000000000003</v>
      </c>
      <c r="CW7" s="38">
        <v>34.97</v>
      </c>
      <c r="CX7" s="38">
        <v>100</v>
      </c>
      <c r="CY7" s="38">
        <v>100</v>
      </c>
      <c r="CZ7" s="38">
        <v>100</v>
      </c>
      <c r="DA7" s="38">
        <v>100</v>
      </c>
      <c r="DB7" s="38">
        <v>100</v>
      </c>
      <c r="DC7" s="38">
        <v>90.48</v>
      </c>
      <c r="DD7" s="38">
        <v>89.88</v>
      </c>
      <c r="DE7" s="38">
        <v>91.52</v>
      </c>
      <c r="DF7" s="38">
        <v>90.33</v>
      </c>
      <c r="DG7" s="38">
        <v>90.04</v>
      </c>
      <c r="DH7" s="38">
        <v>89.89</v>
      </c>
      <c r="DI7" s="38">
        <v>23.24</v>
      </c>
      <c r="DJ7" s="38">
        <v>27.56</v>
      </c>
      <c r="DK7" s="38">
        <v>28.77</v>
      </c>
      <c r="DL7" s="38">
        <v>33</v>
      </c>
      <c r="DM7" s="38">
        <v>37.24</v>
      </c>
      <c r="DN7" s="38">
        <v>30.5</v>
      </c>
      <c r="DO7" s="38">
        <v>31.73</v>
      </c>
      <c r="DP7" s="38">
        <v>30.28</v>
      </c>
      <c r="DQ7" s="38">
        <v>31</v>
      </c>
      <c r="DR7" s="38">
        <v>29.28</v>
      </c>
      <c r="DS7" s="38">
        <v>29.09</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2021-12-03T07:38:02Z</dcterms:created>
  <dcterms:modified xsi:type="dcterms:W3CDTF">2022-01-19T08:16:53Z</dcterms:modified>
  <cp:category/>
</cp:coreProperties>
</file>