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l-file-sv\下水道企画課\下水道企画・経営課\総務・庶務係\001調査関係\Ｒ３\R3行財政改革課調査\【行革】公営企業に係る経営比較分析表（令和2年度決算）の分析等について\"/>
    </mc:Choice>
  </mc:AlternateContent>
  <workbookProtection workbookAlgorithmName="SHA-512" workbookHashValue="n8d0UNRv+IZpwHFWYSfbNpEc1EdgHPCHBvehqiwjflJfx+Ka2yX/WXC9C88fogi7M4ia0YnOgi4aZYhBo2NH1w==" workbookSaltValue="hvh0MxcgSdMPuOszEezdyQ==" workbookSpinCount="100000" lockStructure="1"/>
  <bookViews>
    <workbookView xWindow="0" yWindow="0" windowWidth="15365"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<sst xmlns="http://schemas.openxmlformats.org/spreadsheetml/2006/main" count="231" uniqueCount="116">
  <si>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</si>
  <si>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</si>
  <si>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</si>
  <si>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</si>
  <si>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</si>
  <si>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</si>
  <si>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</si>
  <si>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</si>
  <si>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</si>
  <si>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</si>
  <si>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</si>
  <si>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</si>
  <si>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</si>
  <si>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</si>
  <si>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</si>
  <si>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</si>
  <si>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</si>
  <si>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</si>
  <si>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</si>
  <si>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</si>
  <si>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</si>
  <si>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</si>
  <si>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</si>
  <si>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</si>
  <si>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</si>
  <si>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</si>
  <si>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</si>
  <si>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</si>
  <si>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</si>
  <si>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</si>
  <si>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</si>
  <si>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</si>
  <si>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</si>
  <si>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</si>
  <si>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</si>
  <si>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</si>
  <si>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</si>
  <si>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</si>
  <si>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</si>
  <si>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</si>
  <si>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</si>
  <si>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</si>
  <si>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</si>
  <si>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</si>
  <si>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</si>
  <si>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</si>
  <si>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</si>
  <si>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</si>
  <si>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</si>
  <si>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</si>
  <si>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</si>
  <si>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</si>
  <si>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</si>
  <si>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</si>
  <si>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</si>
  <si>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</si>
  <si>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</si>
  <si>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</si>
  <si>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</si>
  <si>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</si>
  <si>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</si>
  <si>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</si>
  <si>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</si>
  <si>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</si>
  <si>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</si>
  <si>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</si>
  <si>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</si>
  <si>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</si>
  <si>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</si>
  <si>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</si>
  <si>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</si>
  <si>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</si>
  <si>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</si>
  <si>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</si>
  <si>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</si>
  <si>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</si>
  <si>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</si>
  <si>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</si>
  <si>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</si>
  <si>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</si>
  <si>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</si>
  <si>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</si>
  <si>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</si>
  <si>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</si>
  <si>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</si>
  <si>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</si>
  <si>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</si>
  <si>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</si>
  <si>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</si>
  <si>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</si>
  <si>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</si>
  <si>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</si>
  <si>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</si>
  <si>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</si>
  <si>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</si>
  <si>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</si>
  <si>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鳥取市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</si>
  <si>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</si>
  <si>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</si>
  <si>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</si>
  <si>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</si>
  <si>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</si>
  <si>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</si>
  <si>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</si>
  <si>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</si>
  <si>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</si>
  <si>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</si>
  <si>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</si>
  <si>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</si>
  <si>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</si>
  <si>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</si>
  <si>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</si>
  <si>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</si>
  <si>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経営の健全性・効率性を表す指標は、概ね良好であるが、本事業は、一般会計からの繰入が前提となっている事業である。
施設の老朽化は、現在のところ深刻な状況ではないものの、更新時期の到来に際しては、他の事業と同様、地域の将来像と投資需要を適切に把握し、ストックマネジメントを活用した施設の統廃合やダウンサイジングといった効率的な施設管理に取組むことが必要である。
こうした課題に対し、本市では「鳥取市下水道等事業経営戦略」を策定しており、この中に定めた各種目標の達成を通じて、経営の健全化や施設の効率的な管理や機能の維持に取組んでいる。</t>
  </si>
  <si>
    <t>①減価償却累計率は上昇傾向にある。
また、全国平均、類似団体平均と同水準といえるが、全国平均値が減少となったため、全国水準を超えた。
②供用開始が平成6年度であり、法定耐用年数を超える管渠はない。</t>
    <rPh sb="21" eb="23">
      <t>ゼンコク</t>
    </rPh>
    <rPh sb="23" eb="25">
      <t>ヘイキン</t>
    </rPh>
    <rPh sb="26" eb="28">
      <t>ルイジ</t>
    </rPh>
    <rPh sb="28" eb="30">
      <t>ダンタイ</t>
    </rPh>
    <rPh sb="30" eb="32">
      <t>ヘイキン</t>
    </rPh>
    <rPh sb="33" eb="36">
      <t>ドウスイジュン</t>
    </rPh>
    <rPh sb="42" eb="44">
      <t>ゼンコク</t>
    </rPh>
    <rPh sb="44" eb="47">
      <t>ヘイキンチ</t>
    </rPh>
    <rPh sb="48" eb="50">
      <t>ゲンショウ</t>
    </rPh>
    <rPh sb="57" eb="59">
      <t>ゼンコク</t>
    </rPh>
    <rPh sb="59" eb="61">
      <t>スイジュン</t>
    </rPh>
    <rPh sb="62" eb="63">
      <t>コ</t>
    </rPh>
    <rPh sb="69" eb="71">
      <t>キョウヨウ</t>
    </rPh>
    <rPh sb="71" eb="73">
      <t>カイシ</t>
    </rPh>
    <rPh sb="74" eb="76">
      <t>ヘイセイ</t>
    </rPh>
    <rPh sb="77" eb="79">
      <t>ネンド</t>
    </rPh>
    <rPh sb="83" eb="85">
      <t>ホウテイ</t>
    </rPh>
    <rPh sb="85" eb="87">
      <t>タイヨウ</t>
    </rPh>
    <rPh sb="87" eb="89">
      <t>ネンスウ</t>
    </rPh>
    <rPh sb="90" eb="91">
      <t>コ</t>
    </rPh>
    <rPh sb="93" eb="95">
      <t>カンキョ</t>
    </rPh>
    <phoneticPr fontId="4"/>
  </si>
  <si>
    <t>①経常収支は100％を超え、また、②累積欠損金も発生していないことから、両比率とも良好な値を示している。
③目安となる100％の水準を大きく下回っているものの、使用料収入や一般会計からの繰入等により支払い能力は確保されている。
④既存の企業債の償還に伴い、企業債残高対事業規模比率は低下した。今後も当比率は低下傾向が続く見込みである。
⑤経費回収率は、前年同様良好な水準であった。100％の水準を維持していることから、本事業における使用料は適正な水準と言える。
⑥有収水量は増加したが、汚水処理費が増加したことにより、汚水処理原価はわずかではあるが減少した。今後は維持管理費の増加が見込まれるため、維持管理費抑制の取組みが必要である。
⑦計画変更により、現在処理能力の見直しを行った。そのことにより、施設利用率が上昇した。
⑧水洗化率は、類似団体や全国の平均値より高い水準で推移しており良好な値と言える。</t>
    <rPh sb="143" eb="145">
      <t>テイカ</t>
    </rPh>
    <rPh sb="155" eb="157">
      <t>テイカ</t>
    </rPh>
    <rPh sb="241" eb="243">
      <t>ゾウカ</t>
    </rPh>
    <rPh sb="278" eb="280">
      <t>ゲンショウ</t>
    </rPh>
    <rPh sb="283" eb="285">
      <t>コンゴ</t>
    </rPh>
    <rPh sb="295" eb="297">
      <t>ミコ</t>
    </rPh>
    <rPh sb="324" eb="326">
      <t>ケイカク</t>
    </rPh>
    <rPh sb="326" eb="328">
      <t>ヘンコウ</t>
    </rPh>
    <rPh sb="332" eb="336">
      <t>ゲンサ</t>
    </rPh>
    <rPh sb="336" eb="338">
      <t>ノウリョク</t>
    </rPh>
    <rPh sb="339" eb="341">
      <t>ミナオ</t>
    </rPh>
    <rPh sb="343" eb="344">
      <t>オコナ</t>
    </rPh>
    <rPh sb="355" eb="360">
      <t>シセツリヨウリツ</t>
    </rPh>
    <rPh sb="361" eb="363">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</si>
</sst>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940-4549-883B-2B0F1A6EB9E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0.09</c:v>
                </c:pt>
                <c:pt idx="2">
                  <c:v>0.02</c:v>
                </c:pt>
                <c:pt idx="3">
                  <c:v>0.01</c:v>
                </c:pt>
                <c:pt idx="4">
                  <c:v>1.6</c:v>
                </c:pt>
              </c:numCache>
            </c:numRef>
          </c:val>
          <c:smooth val="0"/>
          <c:extLst>
            <c:ext xmlns:c16="http://schemas.microsoft.com/office/drawing/2014/chart" uri="{C3380CC4-5D6E-409C-BE32-E72D297353CC}">
              <c16:uniqueId val="{00000001-B940-4549-883B-2B0F1A6EB9E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46.01</c:v>
                </c:pt>
                <c:pt idx="1">
                  <c:v>41.4</c:v>
                </c:pt>
                <c:pt idx="2">
                  <c:v>7.83</c:v>
                </c:pt>
                <c:pt idx="3">
                  <c:v>7.55</c:v>
                </c:pt>
                <c:pt idx="4">
                  <c:v>47.79</c:v>
                </c:pt>
              </c:numCache>
            </c:numRef>
          </c:val>
          <c:extLst>
            <c:ext xmlns:c16="http://schemas.microsoft.com/office/drawing/2014/chart" uri="{C3380CC4-5D6E-409C-BE32-E72D297353CC}">
              <c16:uniqueId val="{00000000-38BA-4576-AFDD-151DCAF9482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33.729999999999997</c:v>
                </c:pt>
                <c:pt idx="1">
                  <c:v>33.21</c:v>
                </c:pt>
                <c:pt idx="2">
                  <c:v>32.229999999999997</c:v>
                </c:pt>
                <c:pt idx="3">
                  <c:v>32.479999999999997</c:v>
                </c:pt>
                <c:pt idx="4">
                  <c:v>30.19</c:v>
                </c:pt>
              </c:numCache>
            </c:numRef>
          </c:val>
          <c:smooth val="0"/>
          <c:extLst>
            <c:ext xmlns:c16="http://schemas.microsoft.com/office/drawing/2014/chart" uri="{C3380CC4-5D6E-409C-BE32-E72D297353CC}">
              <c16:uniqueId val="{00000001-38BA-4576-AFDD-151DCAF9482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98.75</c:v>
                </c:pt>
                <c:pt idx="1">
                  <c:v>98.73</c:v>
                </c:pt>
                <c:pt idx="2">
                  <c:v>98.71</c:v>
                </c:pt>
                <c:pt idx="3">
                  <c:v>96.87</c:v>
                </c:pt>
                <c:pt idx="4">
                  <c:v>96.64</c:v>
                </c:pt>
              </c:numCache>
            </c:numRef>
          </c:val>
          <c:extLst>
            <c:ext xmlns:c16="http://schemas.microsoft.com/office/drawing/2014/chart" uri="{C3380CC4-5D6E-409C-BE32-E72D297353CC}">
              <c16:uniqueId val="{00000000-327D-479D-8DC1-928F6310503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79.989999999999995</c:v>
                </c:pt>
                <c:pt idx="1">
                  <c:v>79.98</c:v>
                </c:pt>
                <c:pt idx="2">
                  <c:v>80.8</c:v>
                </c:pt>
                <c:pt idx="3">
                  <c:v>79.2</c:v>
                </c:pt>
                <c:pt idx="4">
                  <c:v>79.09</c:v>
                </c:pt>
              </c:numCache>
            </c:numRef>
          </c:val>
          <c:smooth val="0"/>
          <c:extLst>
            <c:ext xmlns:c16="http://schemas.microsoft.com/office/drawing/2014/chart" uri="{C3380CC4-5D6E-409C-BE32-E72D297353CC}">
              <c16:uniqueId val="{00000001-327D-479D-8DC1-928F6310503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117.92</c:v>
                </c:pt>
                <c:pt idx="1">
                  <c:v>117.92</c:v>
                </c:pt>
                <c:pt idx="2">
                  <c:v>123.59</c:v>
                </c:pt>
                <c:pt idx="3">
                  <c:v>127.51</c:v>
                </c:pt>
                <c:pt idx="4">
                  <c:v>130.07</c:v>
                </c:pt>
              </c:numCache>
            </c:numRef>
          </c:val>
          <c:extLst>
            <c:ext xmlns:c16="http://schemas.microsoft.com/office/drawing/2014/chart" uri="{C3380CC4-5D6E-409C-BE32-E72D297353CC}">
              <c16:uniqueId val="{00000000-13C8-476F-A835-FD19CEEA1C9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98.49</c:v>
                </c:pt>
                <c:pt idx="1">
                  <c:v>99.09</c:v>
                </c:pt>
                <c:pt idx="2">
                  <c:v>101.36</c:v>
                </c:pt>
                <c:pt idx="3">
                  <c:v>99.33</c:v>
                </c:pt>
                <c:pt idx="4">
                  <c:v>101.18</c:v>
                </c:pt>
              </c:numCache>
            </c:numRef>
          </c:val>
          <c:smooth val="0"/>
          <c:extLst>
            <c:ext xmlns:c16="http://schemas.microsoft.com/office/drawing/2014/chart" uri="{C3380CC4-5D6E-409C-BE32-E72D297353CC}">
              <c16:uniqueId val="{00000001-13C8-476F-A835-FD19CEEA1C9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17.66</c:v>
                </c:pt>
                <c:pt idx="1">
                  <c:v>20.74</c:v>
                </c:pt>
                <c:pt idx="2">
                  <c:v>23.56</c:v>
                </c:pt>
                <c:pt idx="3">
                  <c:v>26.2</c:v>
                </c:pt>
                <c:pt idx="4">
                  <c:v>28.82</c:v>
                </c:pt>
              </c:numCache>
            </c:numRef>
          </c:val>
          <c:extLst>
            <c:ext xmlns:c16="http://schemas.microsoft.com/office/drawing/2014/chart" uri="{C3380CC4-5D6E-409C-BE32-E72D297353CC}">
              <c16:uniqueId val="{00000000-AAB1-4660-B5EB-90A4A2A5D86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30.22</c:v>
                </c:pt>
                <c:pt idx="1">
                  <c:v>33.380000000000003</c:v>
                </c:pt>
                <c:pt idx="2">
                  <c:v>30.26</c:v>
                </c:pt>
                <c:pt idx="3">
                  <c:v>28.97</c:v>
                </c:pt>
                <c:pt idx="4">
                  <c:v>20.14</c:v>
                </c:pt>
              </c:numCache>
            </c:numRef>
          </c:val>
          <c:smooth val="0"/>
          <c:extLst>
            <c:ext xmlns:c16="http://schemas.microsoft.com/office/drawing/2014/chart" uri="{C3380CC4-5D6E-409C-BE32-E72D297353CC}">
              <c16:uniqueId val="{00000001-AAB1-4660-B5EB-90A4A2A5D86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EE2-40F1-A29F-66D1B37CE28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EE2-40F1-A29F-66D1B37CE28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4AC-4E9E-9E68-AA0998099B3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294.57</c:v>
                </c:pt>
                <c:pt idx="1">
                  <c:v>295.20999999999998</c:v>
                </c:pt>
                <c:pt idx="2">
                  <c:v>221.05</c:v>
                </c:pt>
                <c:pt idx="3">
                  <c:v>210</c:v>
                </c:pt>
                <c:pt idx="4">
                  <c:v>140.63</c:v>
                </c:pt>
              </c:numCache>
            </c:numRef>
          </c:val>
          <c:smooth val="0"/>
          <c:extLst>
            <c:ext xmlns:c16="http://schemas.microsoft.com/office/drawing/2014/chart" uri="{C3380CC4-5D6E-409C-BE32-E72D297353CC}">
              <c16:uniqueId val="{00000001-F4AC-4E9E-9E68-AA0998099B3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93.22</c:v>
                </c:pt>
                <c:pt idx="1">
                  <c:v>89.78</c:v>
                </c:pt>
                <c:pt idx="2">
                  <c:v>84.5</c:v>
                </c:pt>
                <c:pt idx="3">
                  <c:v>79.760000000000005</c:v>
                </c:pt>
                <c:pt idx="4">
                  <c:v>71.66</c:v>
                </c:pt>
              </c:numCache>
            </c:numRef>
          </c:val>
          <c:extLst>
            <c:ext xmlns:c16="http://schemas.microsoft.com/office/drawing/2014/chart" uri="{C3380CC4-5D6E-409C-BE32-E72D297353CC}">
              <c16:uniqueId val="{00000000-C946-47B0-B83F-61647DAB02B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94.41</c:v>
                </c:pt>
                <c:pt idx="1">
                  <c:v>90.89</c:v>
                </c:pt>
                <c:pt idx="2">
                  <c:v>80.95</c:v>
                </c:pt>
                <c:pt idx="3">
                  <c:v>62.55</c:v>
                </c:pt>
                <c:pt idx="4">
                  <c:v>56.53</c:v>
                </c:pt>
              </c:numCache>
            </c:numRef>
          </c:val>
          <c:smooth val="0"/>
          <c:extLst>
            <c:ext xmlns:c16="http://schemas.microsoft.com/office/drawing/2014/chart" uri="{C3380CC4-5D6E-409C-BE32-E72D297353CC}">
              <c16:uniqueId val="{00000001-C946-47B0-B83F-61647DAB02B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1807.04</c:v>
                </c:pt>
                <c:pt idx="1">
                  <c:v>1674.82</c:v>
                </c:pt>
                <c:pt idx="2">
                  <c:v>1560.31</c:v>
                </c:pt>
                <c:pt idx="3">
                  <c:v>1430.1</c:v>
                </c:pt>
                <c:pt idx="4">
                  <c:v>1264.56</c:v>
                </c:pt>
              </c:numCache>
            </c:numRef>
          </c:val>
          <c:extLst>
            <c:ext xmlns:c16="http://schemas.microsoft.com/office/drawing/2014/chart" uri="{C3380CC4-5D6E-409C-BE32-E72D297353CC}">
              <c16:uniqueId val="{00000000-DCC2-4A4B-91DB-845130188E7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1063.93</c:v>
                </c:pt>
                <c:pt idx="1">
                  <c:v>1060.8599999999999</c:v>
                </c:pt>
                <c:pt idx="2">
                  <c:v>1006.65</c:v>
                </c:pt>
                <c:pt idx="3">
                  <c:v>998.42</c:v>
                </c:pt>
                <c:pt idx="4">
                  <c:v>1095.52</c:v>
                </c:pt>
              </c:numCache>
            </c:numRef>
          </c:val>
          <c:smooth val="0"/>
          <c:extLst>
            <c:ext xmlns:c16="http://schemas.microsoft.com/office/drawing/2014/chart" uri="{C3380CC4-5D6E-409C-BE32-E72D297353CC}">
              <c16:uniqueId val="{00000001-DCC2-4A4B-91DB-845130188E7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185.47</c:v>
                </c:pt>
                <c:pt idx="1">
                  <c:v>164.02</c:v>
                </c:pt>
                <c:pt idx="2">
                  <c:v>167.63</c:v>
                </c:pt>
                <c:pt idx="3">
                  <c:v>164.19</c:v>
                </c:pt>
                <c:pt idx="4">
                  <c:v>164.77</c:v>
                </c:pt>
              </c:numCache>
            </c:numRef>
          </c:val>
          <c:extLst>
            <c:ext xmlns:c16="http://schemas.microsoft.com/office/drawing/2014/chart" uri="{C3380CC4-5D6E-409C-BE32-E72D297353CC}">
              <c16:uniqueId val="{00000000-1704-43F3-B7D3-3047510B3CB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46.26</c:v>
                </c:pt>
                <c:pt idx="1">
                  <c:v>45.81</c:v>
                </c:pt>
                <c:pt idx="2">
                  <c:v>43.43</c:v>
                </c:pt>
                <c:pt idx="3">
                  <c:v>41.41</c:v>
                </c:pt>
                <c:pt idx="4">
                  <c:v>39.64</c:v>
                </c:pt>
              </c:numCache>
            </c:numRef>
          </c:val>
          <c:smooth val="0"/>
          <c:extLst>
            <c:ext xmlns:c16="http://schemas.microsoft.com/office/drawing/2014/chart" uri="{C3380CC4-5D6E-409C-BE32-E72D297353CC}">
              <c16:uniqueId val="{00000001-1704-43F3-B7D3-3047510B3CB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74.319999999999993</c:v>
                </c:pt>
                <c:pt idx="1">
                  <c:v>89.5</c:v>
                </c:pt>
                <c:pt idx="2">
                  <c:v>88</c:v>
                </c:pt>
                <c:pt idx="3">
                  <c:v>89.99</c:v>
                </c:pt>
                <c:pt idx="4">
                  <c:v>90.13</c:v>
                </c:pt>
              </c:numCache>
            </c:numRef>
          </c:val>
          <c:extLst>
            <c:ext xmlns:c16="http://schemas.microsoft.com/office/drawing/2014/chart" uri="{C3380CC4-5D6E-409C-BE32-E72D297353CC}">
              <c16:uniqueId val="{00000000-CD77-481D-A67F-F661F304627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376.4</c:v>
                </c:pt>
                <c:pt idx="1">
                  <c:v>383.92</c:v>
                </c:pt>
                <c:pt idx="2">
                  <c:v>400.44</c:v>
                </c:pt>
                <c:pt idx="3">
                  <c:v>417.56</c:v>
                </c:pt>
                <c:pt idx="4">
                  <c:v>449.72</c:v>
                </c:pt>
              </c:numCache>
            </c:numRef>
          </c:val>
          <c:smooth val="0"/>
          <c:extLst>
            <c:ext xmlns:c16="http://schemas.microsoft.com/office/drawing/2014/chart" uri="{C3380CC4-5D6E-409C-BE32-E72D297353CC}">
              <c16:uniqueId val="{00000001-CD77-481D-A67F-F661F304627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【410.22】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16" zoomScale="85" zoomScaleNormal="85" workbookViewId="0">
      <selection activeCell="BL45" sqref="BL45:BZ46"/>
    </sheetView>
  </sheetViews>
  <sheetFormatPr defaultColWidth="2.625" defaultRowHeight="12.9" x14ac:dyDescent="0.15"/>
  <cols>
    <col min="1" max="1" width="2.625" customWidth="1"/>
    <col min="2" max="62" width="3.75" customWidth="1"/>
    <col min="64" max="78" width="3.125" customWidth="1"/>
    <col min="79" max="79" width="4.5" bestFit="1" customWidth="1"/>
    <col min="81" max="82" width="4.5" bestFit="1" customWidth="1"/>
  </cols>
  <sheetData>
    <row r="1" spans="1:78" ht="17.350000000000001"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6999999999999993"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6999999999999993"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6999999999999993"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6999999999999993"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 customHeight="1" x14ac:dyDescent="0.15">
      <c r="A6" s="2"/>
      <c r="B6" s="44" t="str">
        <f>データ!H6</f>
        <v>鳥取県　鳥取市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H2</v>
      </c>
      <c r="X8" s="49"/>
      <c r="Y8" s="49"/>
      <c r="Z8" s="49"/>
      <c r="AA8" s="49"/>
      <c r="AB8" s="49"/>
      <c r="AC8" s="49"/>
      <c r="AD8" s="50" t="str">
        <f>データ!$M$6</f>
        <v>非設置</v>
      </c>
      <c r="AE8" s="50"/>
      <c r="AF8" s="50"/>
      <c r="AG8" s="50"/>
      <c r="AH8" s="50"/>
      <c r="AI8" s="50"/>
      <c r="AJ8" s="50"/>
      <c r="AK8" s="3"/>
      <c r="AL8" s="51">
        <f>データ!S6</f>
        <v>185890</v>
      </c>
      <c r="AM8" s="51"/>
      <c r="AN8" s="51"/>
      <c r="AO8" s="51"/>
      <c r="AP8" s="51"/>
      <c r="AQ8" s="51"/>
      <c r="AR8" s="51"/>
      <c r="AS8" s="51"/>
      <c r="AT8" s="46">
        <f>データ!T6</f>
        <v>765.31</v>
      </c>
      <c r="AU8" s="46"/>
      <c r="AV8" s="46"/>
      <c r="AW8" s="46"/>
      <c r="AX8" s="46"/>
      <c r="AY8" s="46"/>
      <c r="AZ8" s="46"/>
      <c r="BA8" s="46"/>
      <c r="BB8" s="46">
        <f>データ!U6</f>
        <v>242.9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 customHeight="1" x14ac:dyDescent="0.15">
      <c r="A10" s="2"/>
      <c r="B10" s="46" t="str">
        <f>データ!N6</f>
        <v>-</v>
      </c>
      <c r="C10" s="46"/>
      <c r="D10" s="46"/>
      <c r="E10" s="46"/>
      <c r="F10" s="46"/>
      <c r="G10" s="46"/>
      <c r="H10" s="46"/>
      <c r="I10" s="46">
        <f>データ!O6</f>
        <v>74.150000000000006</v>
      </c>
      <c r="J10" s="46"/>
      <c r="K10" s="46"/>
      <c r="L10" s="46"/>
      <c r="M10" s="46"/>
      <c r="N10" s="46"/>
      <c r="O10" s="46"/>
      <c r="P10" s="46">
        <f>データ!P6</f>
        <v>0.77</v>
      </c>
      <c r="Q10" s="46"/>
      <c r="R10" s="46"/>
      <c r="S10" s="46"/>
      <c r="T10" s="46"/>
      <c r="U10" s="46"/>
      <c r="V10" s="46"/>
      <c r="W10" s="46">
        <f>データ!Q6</f>
        <v>95.66</v>
      </c>
      <c r="X10" s="46"/>
      <c r="Y10" s="46"/>
      <c r="Z10" s="46"/>
      <c r="AA10" s="46"/>
      <c r="AB10" s="46"/>
      <c r="AC10" s="46"/>
      <c r="AD10" s="51">
        <f>データ!R6</f>
        <v>2767</v>
      </c>
      <c r="AE10" s="51"/>
      <c r="AF10" s="51"/>
      <c r="AG10" s="51"/>
      <c r="AH10" s="51"/>
      <c r="AI10" s="51"/>
      <c r="AJ10" s="51"/>
      <c r="AK10" s="2"/>
      <c r="AL10" s="51">
        <f>データ!V6</f>
        <v>1427</v>
      </c>
      <c r="AM10" s="51"/>
      <c r="AN10" s="51"/>
      <c r="AO10" s="51"/>
      <c r="AP10" s="51"/>
      <c r="AQ10" s="51"/>
      <c r="AR10" s="51"/>
      <c r="AS10" s="51"/>
      <c r="AT10" s="46">
        <f>データ!W6</f>
        <v>0.45</v>
      </c>
      <c r="AU10" s="46"/>
      <c r="AV10" s="46"/>
      <c r="AW10" s="46"/>
      <c r="AX10" s="46"/>
      <c r="AY10" s="46"/>
      <c r="AZ10" s="46"/>
      <c r="BA10" s="46"/>
      <c r="BB10" s="46">
        <f>データ!X6</f>
        <v>3171.11</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6999999999999993"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6999999999999993"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6999999999999993"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6" customHeight="1" x14ac:dyDescent="0.15">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6"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6"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115</v>
      </c>
      <c r="BM16" s="70"/>
      <c r="BN16" s="70"/>
      <c r="BO16" s="70"/>
      <c r="BP16" s="70"/>
      <c r="BQ16" s="70"/>
      <c r="BR16" s="70"/>
      <c r="BS16" s="70"/>
      <c r="BT16" s="70"/>
      <c r="BU16" s="70"/>
      <c r="BV16" s="70"/>
      <c r="BW16" s="70"/>
      <c r="BX16" s="70"/>
      <c r="BY16" s="70"/>
      <c r="BZ16" s="71"/>
    </row>
    <row r="17" spans="1:78" ht="13.6"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6"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6"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6"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6"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6"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6"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6"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6"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6"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6"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6"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6"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6"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6"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6"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6"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6"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9"/>
      <c r="BM34" s="70"/>
      <c r="BN34" s="70"/>
      <c r="BO34" s="70"/>
      <c r="BP34" s="70"/>
      <c r="BQ34" s="70"/>
      <c r="BR34" s="70"/>
      <c r="BS34" s="70"/>
      <c r="BT34" s="70"/>
      <c r="BU34" s="70"/>
      <c r="BV34" s="70"/>
      <c r="BW34" s="70"/>
      <c r="BX34" s="70"/>
      <c r="BY34" s="70"/>
      <c r="BZ34" s="71"/>
    </row>
    <row r="35" spans="1:78" ht="13.6"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9"/>
      <c r="BM35" s="70"/>
      <c r="BN35" s="70"/>
      <c r="BO35" s="70"/>
      <c r="BP35" s="70"/>
      <c r="BQ35" s="70"/>
      <c r="BR35" s="70"/>
      <c r="BS35" s="70"/>
      <c r="BT35" s="70"/>
      <c r="BU35" s="70"/>
      <c r="BV35" s="70"/>
      <c r="BW35" s="70"/>
      <c r="BX35" s="70"/>
      <c r="BY35" s="70"/>
      <c r="BZ35" s="71"/>
    </row>
    <row r="36" spans="1:78" ht="13.6"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6"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6"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6"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6"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6"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6"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6"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6"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6"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6"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6"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6"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6"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6"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6"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6"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6"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6"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6"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6"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6"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6"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6"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6"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6"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6"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6"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6"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6"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6"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113</v>
      </c>
      <c r="BM66" s="70"/>
      <c r="BN66" s="70"/>
      <c r="BO66" s="70"/>
      <c r="BP66" s="70"/>
      <c r="BQ66" s="70"/>
      <c r="BR66" s="70"/>
      <c r="BS66" s="70"/>
      <c r="BT66" s="70"/>
      <c r="BU66" s="70"/>
      <c r="BV66" s="70"/>
      <c r="BW66" s="70"/>
      <c r="BX66" s="70"/>
      <c r="BY66" s="70"/>
      <c r="BZ66" s="71"/>
    </row>
    <row r="67" spans="1:78" ht="13.6"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6"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6"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6"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6"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6"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6"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6"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6"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6"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6"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6"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6"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6"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6"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6"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【99.28】</v>
      </c>
      <c r="F85" s="26" t="str">
        <f>データ!AT6</f>
        <v>【86.39】</v>
      </c>
      <c r="G85" s="26" t="str">
        <f>データ!BE6</f>
        <v>【58.47】</v>
      </c>
      <c r="H85" s="26" t="str">
        <f>データ!BP6</f>
        <v>【1,042.34】</v>
      </c>
      <c r="I85" s="26" t="str">
        <f>データ!CA6</f>
        <v>【42.60】</v>
      </c>
      <c r="J85" s="26" t="str">
        <f>データ!CL6</f>
        <v>【410.22】</v>
      </c>
      <c r="K85" s="26" t="str">
        <f>データ!CW6</f>
        <v>【32.98】</v>
      </c>
      <c r="L85" s="26" t="str">
        <f>データ!DH6</f>
        <v>【80.45】</v>
      </c>
      <c r="M85" s="26" t="str">
        <f>データ!DS6</f>
        <v>【23.36】</v>
      </c>
      <c r="N85" s="26" t="str">
        <f>データ!ED6</f>
        <v>【0.00】</v>
      </c>
      <c r="O85" s="26" t="str">
        <f>データ!EO6</f>
        <v>【1.09】</v>
      </c>
    </row>
  </sheetData>
  <sheetProtection algorithmName="SHA-512" hashValue="X4r/d+QiDTdVXva7NjY4RsYdivFAA/Si4V8mQSREmdoHuJZzzlmL1I8gv7j4xkYUF+H5gnLFGS4xKmZerWNw0Q==" saltValue="yk7Ys0ZdLwlxvsKcwgusu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2.9"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312011</v>
      </c>
      <c r="D6" s="33">
        <f t="shared" si="3"/>
        <v>46</v>
      </c>
      <c r="E6" s="33">
        <f t="shared" si="3"/>
        <v>17</v>
      </c>
      <c r="F6" s="33">
        <f t="shared" si="3"/>
        <v>6</v>
      </c>
      <c r="G6" s="33">
        <f t="shared" si="3"/>
        <v>0</v>
      </c>
      <c r="H6" s="33" t="str">
        <f t="shared" si="3"/>
        <v>鳥取県　鳥取市</v>
      </c>
      <c r="I6" s="33" t="str">
        <f t="shared" si="3"/>
        <v>法適用</v>
      </c>
      <c r="J6" s="33" t="str">
        <f t="shared" si="3"/>
        <v>下水道事業</v>
      </c>
      <c r="K6" s="33" t="str">
        <f t="shared" si="3"/>
        <v>漁業集落排水</v>
      </c>
      <c r="L6" s="33" t="str">
        <f t="shared" si="3"/>
        <v>H2</v>
      </c>
      <c r="M6" s="33" t="str">
        <f t="shared" si="3"/>
        <v>非設置</v>
      </c>
      <c r="N6" s="34" t="str">
        <f t="shared" si="3"/>
        <v>-</v>
      </c>
      <c r="O6" s="34">
        <f t="shared" si="3"/>
        <v>74.150000000000006</v>
      </c>
      <c r="P6" s="34">
        <f t="shared" si="3"/>
        <v>0.77</v>
      </c>
      <c r="Q6" s="34">
        <f t="shared" si="3"/>
        <v>95.66</v>
      </c>
      <c r="R6" s="34">
        <f t="shared" si="3"/>
        <v>2767</v>
      </c>
      <c r="S6" s="34">
        <f t="shared" si="3"/>
        <v>185890</v>
      </c>
      <c r="T6" s="34">
        <f t="shared" si="3"/>
        <v>765.31</v>
      </c>
      <c r="U6" s="34">
        <f t="shared" si="3"/>
        <v>242.9</v>
      </c>
      <c r="V6" s="34">
        <f t="shared" si="3"/>
        <v>1427</v>
      </c>
      <c r="W6" s="34">
        <f t="shared" si="3"/>
        <v>0.45</v>
      </c>
      <c r="X6" s="34">
        <f t="shared" si="3"/>
        <v>3171.11</v>
      </c>
      <c r="Y6" s="35">
        <f>IF(Y7="",NA(),Y7)</f>
        <v>117.92</v>
      </c>
      <c r="Z6" s="35">
        <f t="shared" ref="Z6:AH6" si="4">IF(Z7="",NA(),Z7)</f>
        <v>117.92</v>
      </c>
      <c r="AA6" s="35">
        <f t="shared" si="4"/>
        <v>123.59</v>
      </c>
      <c r="AB6" s="35">
        <f t="shared" si="4"/>
        <v>127.51</v>
      </c>
      <c r="AC6" s="35">
        <f t="shared" si="4"/>
        <v>130.07</v>
      </c>
      <c r="AD6" s="35">
        <f t="shared" si="4"/>
        <v>98.49</v>
      </c>
      <c r="AE6" s="35">
        <f t="shared" si="4"/>
        <v>99.09</v>
      </c>
      <c r="AF6" s="35">
        <f t="shared" si="4"/>
        <v>101.36</v>
      </c>
      <c r="AG6" s="35">
        <f t="shared" si="4"/>
        <v>99.33</v>
      </c>
      <c r="AH6" s="35">
        <f t="shared" si="4"/>
        <v>101.18</v>
      </c>
      <c r="AI6" s="34" t="str">
        <f>IF(AI7="","",IF(AI7="-","【-】","【"&amp;SUBSTITUTE(TEXT(AI7,"#,##0.00"),"-","△")&amp;"】"))</f>
        <v>【99.28】</v>
      </c>
      <c r="AJ6" s="34">
        <f>IF(AJ7="",NA(),AJ7)</f>
        <v>0</v>
      </c>
      <c r="AK6" s="34">
        <f t="shared" ref="AK6:AS6" si="5">IF(AK7="",NA(),AK7)</f>
        <v>0</v>
      </c>
      <c r="AL6" s="34">
        <f t="shared" si="5"/>
        <v>0</v>
      </c>
      <c r="AM6" s="34">
        <f t="shared" si="5"/>
        <v>0</v>
      </c>
      <c r="AN6" s="34">
        <f t="shared" si="5"/>
        <v>0</v>
      </c>
      <c r="AO6" s="35">
        <f t="shared" si="5"/>
        <v>294.57</v>
      </c>
      <c r="AP6" s="35">
        <f t="shared" si="5"/>
        <v>295.20999999999998</v>
      </c>
      <c r="AQ6" s="35">
        <f t="shared" si="5"/>
        <v>221.05</v>
      </c>
      <c r="AR6" s="35">
        <f t="shared" si="5"/>
        <v>210</v>
      </c>
      <c r="AS6" s="35">
        <f t="shared" si="5"/>
        <v>140.63</v>
      </c>
      <c r="AT6" s="34" t="str">
        <f>IF(AT7="","",IF(AT7="-","【-】","【"&amp;SUBSTITUTE(TEXT(AT7,"#,##0.00"),"-","△")&amp;"】"))</f>
        <v>【86.39】</v>
      </c>
      <c r="AU6" s="35">
        <f>IF(AU7="",NA(),AU7)</f>
        <v>93.22</v>
      </c>
      <c r="AV6" s="35">
        <f t="shared" ref="AV6:BD6" si="6">IF(AV7="",NA(),AV7)</f>
        <v>89.78</v>
      </c>
      <c r="AW6" s="35">
        <f t="shared" si="6"/>
        <v>84.5</v>
      </c>
      <c r="AX6" s="35">
        <f t="shared" si="6"/>
        <v>79.760000000000005</v>
      </c>
      <c r="AY6" s="35">
        <f t="shared" si="6"/>
        <v>71.66</v>
      </c>
      <c r="AZ6" s="35">
        <f t="shared" si="6"/>
        <v>94.41</v>
      </c>
      <c r="BA6" s="35">
        <f t="shared" si="6"/>
        <v>90.89</v>
      </c>
      <c r="BB6" s="35">
        <f t="shared" si="6"/>
        <v>80.95</v>
      </c>
      <c r="BC6" s="35">
        <f t="shared" si="6"/>
        <v>62.55</v>
      </c>
      <c r="BD6" s="35">
        <f t="shared" si="6"/>
        <v>56.53</v>
      </c>
      <c r="BE6" s="34" t="str">
        <f>IF(BE7="","",IF(BE7="-","【-】","【"&amp;SUBSTITUTE(TEXT(BE7,"#,##0.00"),"-","△")&amp;"】"))</f>
        <v>【58.47】</v>
      </c>
      <c r="BF6" s="35">
        <f>IF(BF7="",NA(),BF7)</f>
        <v>1807.04</v>
      </c>
      <c r="BG6" s="35">
        <f t="shared" ref="BG6:BO6" si="7">IF(BG7="",NA(),BG7)</f>
        <v>1674.82</v>
      </c>
      <c r="BH6" s="35">
        <f t="shared" si="7"/>
        <v>1560.31</v>
      </c>
      <c r="BI6" s="35">
        <f t="shared" si="7"/>
        <v>1430.1</v>
      </c>
      <c r="BJ6" s="35">
        <f t="shared" si="7"/>
        <v>1264.56</v>
      </c>
      <c r="BK6" s="35">
        <f t="shared" si="7"/>
        <v>1063.93</v>
      </c>
      <c r="BL6" s="35">
        <f t="shared" si="7"/>
        <v>1060.8599999999999</v>
      </c>
      <c r="BM6" s="35">
        <f t="shared" si="7"/>
        <v>1006.65</v>
      </c>
      <c r="BN6" s="35">
        <f t="shared" si="7"/>
        <v>998.42</v>
      </c>
      <c r="BO6" s="35">
        <f t="shared" si="7"/>
        <v>1095.52</v>
      </c>
      <c r="BP6" s="34" t="str">
        <f>IF(BP7="","",IF(BP7="-","【-】","【"&amp;SUBSTITUTE(TEXT(BP7,"#,##0.00"),"-","△")&amp;"】"))</f>
        <v>【1,042.34】</v>
      </c>
      <c r="BQ6" s="35">
        <f>IF(BQ7="",NA(),BQ7)</f>
        <v>185.47</v>
      </c>
      <c r="BR6" s="35">
        <f t="shared" ref="BR6:BZ6" si="8">IF(BR7="",NA(),BR7)</f>
        <v>164.02</v>
      </c>
      <c r="BS6" s="35">
        <f t="shared" si="8"/>
        <v>167.63</v>
      </c>
      <c r="BT6" s="35">
        <f t="shared" si="8"/>
        <v>164.19</v>
      </c>
      <c r="BU6" s="35">
        <f t="shared" si="8"/>
        <v>164.77</v>
      </c>
      <c r="BV6" s="35">
        <f t="shared" si="8"/>
        <v>46.26</v>
      </c>
      <c r="BW6" s="35">
        <f t="shared" si="8"/>
        <v>45.81</v>
      </c>
      <c r="BX6" s="35">
        <f t="shared" si="8"/>
        <v>43.43</v>
      </c>
      <c r="BY6" s="35">
        <f t="shared" si="8"/>
        <v>41.41</v>
      </c>
      <c r="BZ6" s="35">
        <f t="shared" si="8"/>
        <v>39.64</v>
      </c>
      <c r="CA6" s="34" t="str">
        <f>IF(CA7="","",IF(CA7="-","【-】","【"&amp;SUBSTITUTE(TEXT(CA7,"#,##0.00"),"-","△")&amp;"】"))</f>
        <v>【42.60】</v>
      </c>
      <c r="CB6" s="35">
        <f>IF(CB7="",NA(),CB7)</f>
        <v>74.319999999999993</v>
      </c>
      <c r="CC6" s="35">
        <f t="shared" ref="CC6:CK6" si="9">IF(CC7="",NA(),CC7)</f>
        <v>89.5</v>
      </c>
      <c r="CD6" s="35">
        <f t="shared" si="9"/>
        <v>88</v>
      </c>
      <c r="CE6" s="35">
        <f t="shared" si="9"/>
        <v>89.99</v>
      </c>
      <c r="CF6" s="35">
        <f t="shared" si="9"/>
        <v>90.13</v>
      </c>
      <c r="CG6" s="35">
        <f t="shared" si="9"/>
        <v>376.4</v>
      </c>
      <c r="CH6" s="35">
        <f t="shared" si="9"/>
        <v>383.92</v>
      </c>
      <c r="CI6" s="35">
        <f t="shared" si="9"/>
        <v>400.44</v>
      </c>
      <c r="CJ6" s="35">
        <f t="shared" si="9"/>
        <v>417.56</v>
      </c>
      <c r="CK6" s="35">
        <f t="shared" si="9"/>
        <v>449.72</v>
      </c>
      <c r="CL6" s="34" t="str">
        <f>IF(CL7="","",IF(CL7="-","【-】","【"&amp;SUBSTITUTE(TEXT(CL7,"#,##0.00"),"-","△")&amp;"】"))</f>
        <v>【410.22】</v>
      </c>
      <c r="CM6" s="35">
        <f>IF(CM7="",NA(),CM7)</f>
        <v>46.01</v>
      </c>
      <c r="CN6" s="35">
        <f t="shared" ref="CN6:CV6" si="10">IF(CN7="",NA(),CN7)</f>
        <v>41.4</v>
      </c>
      <c r="CO6" s="35">
        <f t="shared" si="10"/>
        <v>7.83</v>
      </c>
      <c r="CP6" s="35">
        <f t="shared" si="10"/>
        <v>7.55</v>
      </c>
      <c r="CQ6" s="35">
        <f t="shared" si="10"/>
        <v>47.79</v>
      </c>
      <c r="CR6" s="35">
        <f t="shared" si="10"/>
        <v>33.729999999999997</v>
      </c>
      <c r="CS6" s="35">
        <f t="shared" si="10"/>
        <v>33.21</v>
      </c>
      <c r="CT6" s="35">
        <f t="shared" si="10"/>
        <v>32.229999999999997</v>
      </c>
      <c r="CU6" s="35">
        <f t="shared" si="10"/>
        <v>32.479999999999997</v>
      </c>
      <c r="CV6" s="35">
        <f t="shared" si="10"/>
        <v>30.19</v>
      </c>
      <c r="CW6" s="34" t="str">
        <f>IF(CW7="","",IF(CW7="-","【-】","【"&amp;SUBSTITUTE(TEXT(CW7,"#,##0.00"),"-","△")&amp;"】"))</f>
        <v>【32.98】</v>
      </c>
      <c r="CX6" s="35">
        <f>IF(CX7="",NA(),CX7)</f>
        <v>98.75</v>
      </c>
      <c r="CY6" s="35">
        <f t="shared" ref="CY6:DG6" si="11">IF(CY7="",NA(),CY7)</f>
        <v>98.73</v>
      </c>
      <c r="CZ6" s="35">
        <f t="shared" si="11"/>
        <v>98.71</v>
      </c>
      <c r="DA6" s="35">
        <f t="shared" si="11"/>
        <v>96.87</v>
      </c>
      <c r="DB6" s="35">
        <f t="shared" si="11"/>
        <v>96.64</v>
      </c>
      <c r="DC6" s="35">
        <f t="shared" si="11"/>
        <v>79.989999999999995</v>
      </c>
      <c r="DD6" s="35">
        <f t="shared" si="11"/>
        <v>79.98</v>
      </c>
      <c r="DE6" s="35">
        <f t="shared" si="11"/>
        <v>80.8</v>
      </c>
      <c r="DF6" s="35">
        <f t="shared" si="11"/>
        <v>79.2</v>
      </c>
      <c r="DG6" s="35">
        <f t="shared" si="11"/>
        <v>79.09</v>
      </c>
      <c r="DH6" s="34" t="str">
        <f>IF(DH7="","",IF(DH7="-","【-】","【"&amp;SUBSTITUTE(TEXT(DH7,"#,##0.00"),"-","△")&amp;"】"))</f>
        <v>【80.45】</v>
      </c>
      <c r="DI6" s="35">
        <f>IF(DI7="",NA(),DI7)</f>
        <v>17.66</v>
      </c>
      <c r="DJ6" s="35">
        <f t="shared" ref="DJ6:DR6" si="12">IF(DJ7="",NA(),DJ7)</f>
        <v>20.74</v>
      </c>
      <c r="DK6" s="35">
        <f t="shared" si="12"/>
        <v>23.56</v>
      </c>
      <c r="DL6" s="35">
        <f t="shared" si="12"/>
        <v>26.2</v>
      </c>
      <c r="DM6" s="35">
        <f t="shared" si="12"/>
        <v>28.82</v>
      </c>
      <c r="DN6" s="35">
        <f t="shared" si="12"/>
        <v>30.22</v>
      </c>
      <c r="DO6" s="35">
        <f t="shared" si="12"/>
        <v>33.380000000000003</v>
      </c>
      <c r="DP6" s="35">
        <f t="shared" si="12"/>
        <v>30.26</v>
      </c>
      <c r="DQ6" s="35">
        <f t="shared" si="12"/>
        <v>28.97</v>
      </c>
      <c r="DR6" s="35">
        <f t="shared" si="12"/>
        <v>20.14</v>
      </c>
      <c r="DS6" s="34" t="str">
        <f>IF(DS7="","",IF(DS7="-","【-】","【"&amp;SUBSTITUTE(TEXT(DS7,"#,##0.00"),"-","△")&amp;"】"))</f>
        <v>【23.36】</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0.01</v>
      </c>
      <c r="EK6" s="35">
        <f t="shared" si="14"/>
        <v>0.09</v>
      </c>
      <c r="EL6" s="35">
        <f t="shared" si="14"/>
        <v>0.02</v>
      </c>
      <c r="EM6" s="35">
        <f t="shared" si="14"/>
        <v>0.01</v>
      </c>
      <c r="EN6" s="35">
        <f t="shared" si="14"/>
        <v>1.6</v>
      </c>
      <c r="EO6" s="34" t="str">
        <f>IF(EO7="","",IF(EO7="-","【-】","【"&amp;SUBSTITUTE(TEXT(EO7,"#,##0.00"),"-","△")&amp;"】"))</f>
        <v>【1.09】</v>
      </c>
    </row>
    <row r="7" spans="1:148" s="36" customFormat="1" x14ac:dyDescent="0.15">
      <c r="A7" s="28"/>
      <c r="B7" s="37">
        <v>2020</v>
      </c>
      <c r="C7" s="37">
        <v>312011</v>
      </c>
      <c r="D7" s="37">
        <v>46</v>
      </c>
      <c r="E7" s="37">
        <v>17</v>
      </c>
      <c r="F7" s="37">
        <v>6</v>
      </c>
      <c r="G7" s="37">
        <v>0</v>
      </c>
      <c r="H7" s="37" t="s">
        <v>96</v>
      </c>
      <c r="I7" s="37" t="s">
        <v>97</v>
      </c>
      <c r="J7" s="37" t="s">
        <v>98</v>
      </c>
      <c r="K7" s="37" t="s">
        <v>99</v>
      </c>
      <c r="L7" s="37" t="s">
        <v>100</v>
      </c>
      <c r="M7" s="37" t="s">
        <v>101</v>
      </c>
      <c r="N7" s="38" t="s">
        <v>102</v>
      </c>
      <c r="O7" s="38">
        <v>74.150000000000006</v>
      </c>
      <c r="P7" s="38">
        <v>0.77</v>
      </c>
      <c r="Q7" s="38">
        <v>95.66</v>
      </c>
      <c r="R7" s="38">
        <v>2767</v>
      </c>
      <c r="S7" s="38">
        <v>185890</v>
      </c>
      <c r="T7" s="38">
        <v>765.31</v>
      </c>
      <c r="U7" s="38">
        <v>242.9</v>
      </c>
      <c r="V7" s="38">
        <v>1427</v>
      </c>
      <c r="W7" s="38">
        <v>0.45</v>
      </c>
      <c r="X7" s="38">
        <v>3171.11</v>
      </c>
      <c r="Y7" s="38">
        <v>117.92</v>
      </c>
      <c r="Z7" s="38">
        <v>117.92</v>
      </c>
      <c r="AA7" s="38">
        <v>123.59</v>
      </c>
      <c r="AB7" s="38">
        <v>127.51</v>
      </c>
      <c r="AC7" s="38">
        <v>130.07</v>
      </c>
      <c r="AD7" s="38">
        <v>98.49</v>
      </c>
      <c r="AE7" s="38">
        <v>99.09</v>
      </c>
      <c r="AF7" s="38">
        <v>101.36</v>
      </c>
      <c r="AG7" s="38">
        <v>99.33</v>
      </c>
      <c r="AH7" s="38">
        <v>101.18</v>
      </c>
      <c r="AI7" s="38">
        <v>99.28</v>
      </c>
      <c r="AJ7" s="38">
        <v>0</v>
      </c>
      <c r="AK7" s="38">
        <v>0</v>
      </c>
      <c r="AL7" s="38">
        <v>0</v>
      </c>
      <c r="AM7" s="38">
        <v>0</v>
      </c>
      <c r="AN7" s="38">
        <v>0</v>
      </c>
      <c r="AO7" s="38">
        <v>294.57</v>
      </c>
      <c r="AP7" s="38">
        <v>295.20999999999998</v>
      </c>
      <c r="AQ7" s="38">
        <v>221.05</v>
      </c>
      <c r="AR7" s="38">
        <v>210</v>
      </c>
      <c r="AS7" s="38">
        <v>140.63</v>
      </c>
      <c r="AT7" s="38">
        <v>86.39</v>
      </c>
      <c r="AU7" s="38">
        <v>93.22</v>
      </c>
      <c r="AV7" s="38">
        <v>89.78</v>
      </c>
      <c r="AW7" s="38">
        <v>84.5</v>
      </c>
      <c r="AX7" s="38">
        <v>79.760000000000005</v>
      </c>
      <c r="AY7" s="38">
        <v>71.66</v>
      </c>
      <c r="AZ7" s="38">
        <v>94.41</v>
      </c>
      <c r="BA7" s="38">
        <v>90.89</v>
      </c>
      <c r="BB7" s="38">
        <v>80.95</v>
      </c>
      <c r="BC7" s="38">
        <v>62.55</v>
      </c>
      <c r="BD7" s="38">
        <v>56.53</v>
      </c>
      <c r="BE7" s="38">
        <v>58.47</v>
      </c>
      <c r="BF7" s="38">
        <v>1807.04</v>
      </c>
      <c r="BG7" s="38">
        <v>1674.82</v>
      </c>
      <c r="BH7" s="38">
        <v>1560.31</v>
      </c>
      <c r="BI7" s="38">
        <v>1430.1</v>
      </c>
      <c r="BJ7" s="38">
        <v>1264.56</v>
      </c>
      <c r="BK7" s="38">
        <v>1063.93</v>
      </c>
      <c r="BL7" s="38">
        <v>1060.8599999999999</v>
      </c>
      <c r="BM7" s="38">
        <v>1006.65</v>
      </c>
      <c r="BN7" s="38">
        <v>998.42</v>
      </c>
      <c r="BO7" s="38">
        <v>1095.52</v>
      </c>
      <c r="BP7" s="38">
        <v>1042.3399999999999</v>
      </c>
      <c r="BQ7" s="38">
        <v>185.47</v>
      </c>
      <c r="BR7" s="38">
        <v>164.02</v>
      </c>
      <c r="BS7" s="38">
        <v>167.63</v>
      </c>
      <c r="BT7" s="38">
        <v>164.19</v>
      </c>
      <c r="BU7" s="38">
        <v>164.77</v>
      </c>
      <c r="BV7" s="38">
        <v>46.26</v>
      </c>
      <c r="BW7" s="38">
        <v>45.81</v>
      </c>
      <c r="BX7" s="38">
        <v>43.43</v>
      </c>
      <c r="BY7" s="38">
        <v>41.41</v>
      </c>
      <c r="BZ7" s="38">
        <v>39.64</v>
      </c>
      <c r="CA7" s="38">
        <v>42.6</v>
      </c>
      <c r="CB7" s="38">
        <v>74.319999999999993</v>
      </c>
      <c r="CC7" s="38">
        <v>89.5</v>
      </c>
      <c r="CD7" s="38">
        <v>88</v>
      </c>
      <c r="CE7" s="38">
        <v>89.99</v>
      </c>
      <c r="CF7" s="38">
        <v>90.13</v>
      </c>
      <c r="CG7" s="38">
        <v>376.4</v>
      </c>
      <c r="CH7" s="38">
        <v>383.92</v>
      </c>
      <c r="CI7" s="38">
        <v>400.44</v>
      </c>
      <c r="CJ7" s="38">
        <v>417.56</v>
      </c>
      <c r="CK7" s="38">
        <v>449.72</v>
      </c>
      <c r="CL7" s="38">
        <v>410.22</v>
      </c>
      <c r="CM7" s="38">
        <v>46.01</v>
      </c>
      <c r="CN7" s="38">
        <v>41.4</v>
      </c>
      <c r="CO7" s="38">
        <v>7.83</v>
      </c>
      <c r="CP7" s="38">
        <v>7.55</v>
      </c>
      <c r="CQ7" s="38">
        <v>47.79</v>
      </c>
      <c r="CR7" s="38">
        <v>33.729999999999997</v>
      </c>
      <c r="CS7" s="38">
        <v>33.21</v>
      </c>
      <c r="CT7" s="38">
        <v>32.229999999999997</v>
      </c>
      <c r="CU7" s="38">
        <v>32.479999999999997</v>
      </c>
      <c r="CV7" s="38">
        <v>30.19</v>
      </c>
      <c r="CW7" s="38">
        <v>32.979999999999997</v>
      </c>
      <c r="CX7" s="38">
        <v>98.75</v>
      </c>
      <c r="CY7" s="38">
        <v>98.73</v>
      </c>
      <c r="CZ7" s="38">
        <v>98.71</v>
      </c>
      <c r="DA7" s="38">
        <v>96.87</v>
      </c>
      <c r="DB7" s="38">
        <v>96.64</v>
      </c>
      <c r="DC7" s="38">
        <v>79.989999999999995</v>
      </c>
      <c r="DD7" s="38">
        <v>79.98</v>
      </c>
      <c r="DE7" s="38">
        <v>80.8</v>
      </c>
      <c r="DF7" s="38">
        <v>79.2</v>
      </c>
      <c r="DG7" s="38">
        <v>79.09</v>
      </c>
      <c r="DH7" s="38">
        <v>80.45</v>
      </c>
      <c r="DI7" s="38">
        <v>17.66</v>
      </c>
      <c r="DJ7" s="38">
        <v>20.74</v>
      </c>
      <c r="DK7" s="38">
        <v>23.56</v>
      </c>
      <c r="DL7" s="38">
        <v>26.2</v>
      </c>
      <c r="DM7" s="38">
        <v>28.82</v>
      </c>
      <c r="DN7" s="38">
        <v>30.22</v>
      </c>
      <c r="DO7" s="38">
        <v>33.380000000000003</v>
      </c>
      <c r="DP7" s="38">
        <v>30.26</v>
      </c>
      <c r="DQ7" s="38">
        <v>28.97</v>
      </c>
      <c r="DR7" s="38">
        <v>20.14</v>
      </c>
      <c r="DS7" s="38">
        <v>23.36</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0.01</v>
      </c>
      <c r="EK7" s="38">
        <v>0.09</v>
      </c>
      <c r="EL7" s="38">
        <v>0.02</v>
      </c>
      <c r="EM7" s="38">
        <v>0.01</v>
      </c>
      <c r="EN7" s="38">
        <v>1.6</v>
      </c>
      <c r="EO7" s="38">
        <v>1.0900000000000001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鳥取市役所</cp:lastModifiedBy>
  <dcterms:created xsi:type="dcterms:W3CDTF">2021-12-03T07:36:28Z</dcterms:created>
  <dcterms:modified xsi:type="dcterms:W3CDTF">2022-01-24T01:56:30Z</dcterms:modified>
  <cp:category/>
</cp:coreProperties>
</file>