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３\R3行財政改革課調査\【行革】公営企業に係る経営比較分析表（令和2年度決算）の分析等について\"/>
    </mc:Choice>
  </mc:AlternateContent>
  <workbookProtection workbookAlgorithmName="SHA-512" workbookHashValue="6m4DwY1f1nCivFAxUYQ8q6taJvSvkbaaS+B7cXo657sIdSQ8wMhjCw7ZTnOURcBuNKiJtXLjcvUIDL575vpl6Q==" workbookSaltValue="LPHjURX7BOyub49sr23Ck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AD10" i="4"/>
  <c r="P10" i="4"/>
  <c r="I10" i="4"/>
  <c r="B10" i="4"/>
  <c r="AT8" i="4"/>
  <c r="AL8" i="4"/>
  <c r="P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<sst xmlns="http://schemas.openxmlformats.org/spreadsheetml/2006/main" count="231" uniqueCount="117">
  <si>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</si>
  <si>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</si>
  <si>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</si>
  <si>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</si>
  <si>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</si>
  <si>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</si>
  <si>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</si>
  <si>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</si>
  <si>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</si>
  <si>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</si>
  <si>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</si>
  <si>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</si>
  <si>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</si>
  <si>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</si>
  <si>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</si>
  <si>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</si>
  <si>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</si>
  <si>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</si>
  <si>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</si>
  <si>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</si>
  <si>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</si>
  <si>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</si>
  <si>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</si>
  <si>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</si>
  <si>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</si>
  <si>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</si>
  <si>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</si>
  <si>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</si>
  <si>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</si>
  <si>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</si>
  <si>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</si>
  <si>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</si>
  <si>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</si>
  <si>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</si>
  <si>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</si>
  <si>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</si>
  <si>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</si>
  <si>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</si>
  <si>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</si>
  <si>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</si>
  <si>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</si>
  <si>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</si>
  <si>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</si>
  <si>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</si>
  <si>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</si>
  <si>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</si>
  <si>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</si>
  <si>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</si>
  <si>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</si>
  <si>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</si>
  <si>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</si>
  <si>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</si>
  <si>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</si>
  <si>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</si>
  <si>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</si>
  <si>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</si>
  <si>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</si>
  <si>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</si>
  <si>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</si>
  <si>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</si>
  <si>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</si>
  <si>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</si>
  <si>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</si>
  <si>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</si>
  <si>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</si>
  <si>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</si>
  <si>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</si>
  <si>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</si>
  <si>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</si>
  <si>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</si>
  <si>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</si>
  <si>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</si>
  <si>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</si>
  <si>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</si>
  <si>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</si>
  <si>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</si>
  <si>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</si>
  <si>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</si>
  <si>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</si>
  <si>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</si>
  <si>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</si>
  <si>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</si>
  <si>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</si>
  <si>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</si>
  <si>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</si>
  <si>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</si>
  <si>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</si>
  <si>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</si>
  <si>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</si>
  <si>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</si>
  <si>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</si>
  <si>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</si>
  <si>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</si>
  <si>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</si>
  <si>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</si>
  <si>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</si>
  <si>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</si>
  <si>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</si>
  <si>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</si>
  <si>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</si>
  <si>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</si>
  <si>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</si>
  <si>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</si>
  <si>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</si>
  <si>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</si>
  <si>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</si>
  <si>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</si>
  <si>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</si>
  <si>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</si>
  <si>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</si>
  <si>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</si>
  <si>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</si>
  <si>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</si>
  <si>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</si>
  <si>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</si>
  <si>
    <t>経営の健全性・効率性を表す指標は、概ね良好であるが、本事業は、収益に占める使用料の割合が低く、一般会計からの繰入金や公共下水道事業との一体的な運営が前提となっている事業である。
施設の老朽化については、現在のところ深刻な状況とまでは言えないものの、今後更新時期が一斉に到来することで財政状況を圧迫することが懸念されるため、地域の将来像と投資需要を適切に把握し、ストックマネジメントを活用した施設の統廃合やダウンサイジングといった効率的な施設管理に取組む必要がある。
こうした課題に対し、本市では「鳥取市下水道等事業経営戦略」を策定しており、この中に定めた各種目標の達成を通じて、経営の健全化や施設の効率的な管理や機能の維持に取組んでいる。</t>
  </si>
  <si>
    <r>
      <rPr>
        <sz val="10"/>
        <rFont val="ＭＳ ゴシック"/>
        <family val="3"/>
        <charset val="128"/>
      </rPr>
      <t xml:space="preserve">①経常収支は100％を超え、また、②累積欠損金も発生していないことから、両比率とも良好な値を示している。
</t>
    </r>
    <r>
      <rPr>
        <sz val="10"/>
        <color rgb="FFFF0000"/>
        <rFont val="ＭＳ ゴシック"/>
        <family val="3"/>
        <charset val="128"/>
      </rPr>
      <t xml:space="preserve">
</t>
    </r>
    <r>
      <rPr>
        <sz val="10"/>
        <rFont val="ＭＳ ゴシック"/>
        <family val="3"/>
        <charset val="128"/>
      </rPr>
      <t>③目安となる100％の水準を大きく下回っているものの、使用料収入や一般会計からの繰入等により支払い能力は確保されている。</t>
    </r>
    <r>
      <rPr>
        <sz val="10"/>
        <color rgb="FFFF0000"/>
        <rFont val="ＭＳ ゴシック"/>
        <family val="3"/>
        <charset val="128"/>
      </rPr>
      <t xml:space="preserve">
</t>
    </r>
    <r>
      <rPr>
        <sz val="10"/>
        <rFont val="ＭＳ ゴシック"/>
        <family val="3"/>
        <charset val="128"/>
      </rPr>
      <t>④企業債の償還により、当比率は低下した。今後、老朽化に伴う施設更新が予測されるため、事業費の平準化が必要である。</t>
    </r>
    <r>
      <rPr>
        <sz val="10"/>
        <color rgb="FFFF0000"/>
        <rFont val="ＭＳ ゴシック"/>
        <family val="3"/>
        <charset val="128"/>
      </rPr>
      <t xml:space="preserve">
</t>
    </r>
    <r>
      <rPr>
        <sz val="10"/>
        <rFont val="ＭＳ ゴシック"/>
        <family val="3"/>
        <charset val="128"/>
      </rPr>
      <t>⑤経費回収率は、維持管理費に係る汚水処理費が増加したことにより低下した。</t>
    </r>
    <r>
      <rPr>
        <sz val="10"/>
        <color rgb="FFFF0000"/>
        <rFont val="ＭＳ ゴシック"/>
        <family val="3"/>
        <charset val="128"/>
      </rPr>
      <t xml:space="preserve">
</t>
    </r>
    <r>
      <rPr>
        <sz val="10"/>
        <rFont val="ＭＳ ゴシック"/>
        <family val="3"/>
        <charset val="128"/>
      </rPr>
      <t xml:space="preserve">
⑥汚水処理原価は、有収水量の減少及び維持管理費に係る汚水処理費が前年度に比べ増加したことにより上昇した。今後、労務単価等の上昇による維持管理費の増加といった懸念はあり、経営の効率性確保のためコスト縮減や料金改定の見直しを定期的に検討していく必要がある。
</t>
    </r>
    <r>
      <rPr>
        <sz val="10"/>
        <color rgb="FFFF0000"/>
        <rFont val="ＭＳ ゴシック"/>
        <family val="3"/>
        <charset val="128"/>
      </rPr>
      <t xml:space="preserve">
</t>
    </r>
    <r>
      <rPr>
        <sz val="10"/>
        <rFont val="ＭＳ ゴシック"/>
        <family val="3"/>
        <charset val="128"/>
      </rPr>
      <t xml:space="preserve">⑦施設利用率は、類似団体及び全国平均値と比較しても高い水準で推移している。
</t>
    </r>
    <r>
      <rPr>
        <sz val="10"/>
        <color rgb="FFFF0000"/>
        <rFont val="ＭＳ ゴシック"/>
        <family val="3"/>
        <charset val="128"/>
      </rPr>
      <t xml:space="preserve">
</t>
    </r>
    <r>
      <rPr>
        <sz val="10"/>
        <rFont val="ＭＳ ゴシック"/>
        <family val="3"/>
        <charset val="128"/>
      </rPr>
      <t>⑧水洗化率は、全国及び類似団体の平均値と比較しても安定して高い水準を維持している。</t>
    </r>
    <rPh sb="131" eb="133">
      <t>テイカ</t>
    </rPh>
    <rPh sb="158" eb="161">
      <t>ジギョウヒ</t>
    </rPh>
    <rPh sb="182" eb="184">
      <t>イジ</t>
    </rPh>
    <rPh sb="184" eb="186">
      <t>カンリ</t>
    </rPh>
    <rPh sb="186" eb="187">
      <t>ヒ</t>
    </rPh>
    <rPh sb="188" eb="189">
      <t>カカ</t>
    </rPh>
    <rPh sb="190" eb="192">
      <t>オスイ</t>
    </rPh>
    <rPh sb="192" eb="194">
      <t>ショリ</t>
    </rPh>
    <rPh sb="194" eb="195">
      <t>ヒ</t>
    </rPh>
    <rPh sb="196" eb="198">
      <t>ゾウカ</t>
    </rPh>
    <rPh sb="205" eb="207">
      <t>テイカ</t>
    </rPh>
    <rPh sb="221" eb="225">
      <t>ユウシュウスイリョウ</t>
    </rPh>
    <rPh sb="226" eb="228">
      <t>ゲンショウ</t>
    </rPh>
    <rPh sb="228" eb="229">
      <t>オヨ</t>
    </rPh>
    <rPh sb="230" eb="232">
      <t>イジ</t>
    </rPh>
    <rPh sb="232" eb="234">
      <t>カンリ</t>
    </rPh>
    <rPh sb="250" eb="252">
      <t>ゾウカ</t>
    </rPh>
    <rPh sb="259" eb="26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</si>
</sst>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5-4A14-8E35-252E9E114B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0955-4A14-8E35-252E9E114B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61.08</c:v>
                </c:pt>
                <c:pt idx="1">
                  <c:v>59.57</c:v>
                </c:pt>
                <c:pt idx="2">
                  <c:v>57.89</c:v>
                </c:pt>
                <c:pt idx="3">
                  <c:v>63.16</c:v>
                </c:pt>
                <c:pt idx="4">
                  <c:v>66.290000000000006</c:v>
                </c:pt>
              </c:numCache>
            </c:numRef>
          </c:val>
          <c:extLst>
            <c:ext xmlns:c16="http://schemas.microsoft.com/office/drawing/2014/chart" uri="{C3380CC4-5D6E-409C-BE32-E72D297353CC}">
              <c16:uniqueId val="{00000000-6E96-4C4A-A64C-3258C57B7A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6E96-4C4A-A64C-3258C57B7A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93.89</c:v>
                </c:pt>
                <c:pt idx="1">
                  <c:v>94.51</c:v>
                </c:pt>
                <c:pt idx="2">
                  <c:v>94.65</c:v>
                </c:pt>
                <c:pt idx="3">
                  <c:v>95.67</c:v>
                </c:pt>
                <c:pt idx="4">
                  <c:v>96.15</c:v>
                </c:pt>
              </c:numCache>
            </c:numRef>
          </c:val>
          <c:extLst>
            <c:ext xmlns:c16="http://schemas.microsoft.com/office/drawing/2014/chart" uri="{C3380CC4-5D6E-409C-BE32-E72D297353CC}">
              <c16:uniqueId val="{00000000-2974-4E04-97FB-228B1C1A2F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2974-4E04-97FB-228B1C1A2F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118.95</c:v>
                </c:pt>
                <c:pt idx="1">
                  <c:v>123.11</c:v>
                </c:pt>
                <c:pt idx="2">
                  <c:v>107.98</c:v>
                </c:pt>
                <c:pt idx="3">
                  <c:v>110.66</c:v>
                </c:pt>
                <c:pt idx="4">
                  <c:v>112.4</c:v>
                </c:pt>
              </c:numCache>
            </c:numRef>
          </c:val>
          <c:extLst>
            <c:ext xmlns:c16="http://schemas.microsoft.com/office/drawing/2014/chart" uri="{C3380CC4-5D6E-409C-BE32-E72D297353CC}">
              <c16:uniqueId val="{00000000-12C9-480B-A20F-E026817B01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12C9-480B-A20F-E026817B01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18.579999999999998</c:v>
                </c:pt>
                <c:pt idx="1">
                  <c:v>21.76</c:v>
                </c:pt>
                <c:pt idx="2">
                  <c:v>24.81</c:v>
                </c:pt>
                <c:pt idx="3">
                  <c:v>27.59</c:v>
                </c:pt>
                <c:pt idx="4">
                  <c:v>30.15</c:v>
                </c:pt>
              </c:numCache>
            </c:numRef>
          </c:val>
          <c:extLst>
            <c:ext xmlns:c16="http://schemas.microsoft.com/office/drawing/2014/chart" uri="{C3380CC4-5D6E-409C-BE32-E72D297353CC}">
              <c16:uniqueId val="{00000000-6B3A-46ED-8A91-0BD27B99E0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6B3A-46ED-8A91-0BD27B99E0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DF-475E-ADDA-FE1BCE5E45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DF-475E-ADDA-FE1BCE5E45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3-435F-BCF8-9E100993CA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6CB3-435F-BCF8-9E100993CA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12.56</c:v>
                </c:pt>
                <c:pt idx="1">
                  <c:v>15.51</c:v>
                </c:pt>
                <c:pt idx="2">
                  <c:v>17.46</c:v>
                </c:pt>
                <c:pt idx="3">
                  <c:v>17.43</c:v>
                </c:pt>
                <c:pt idx="4">
                  <c:v>14.52</c:v>
                </c:pt>
              </c:numCache>
            </c:numRef>
          </c:val>
          <c:extLst>
            <c:ext xmlns:c16="http://schemas.microsoft.com/office/drawing/2014/chart" uri="{C3380CC4-5D6E-409C-BE32-E72D297353CC}">
              <c16:uniqueId val="{00000000-ACB1-459E-AF8C-708BACF435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ACB1-459E-AF8C-708BACF435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3480.38</c:v>
                </c:pt>
                <c:pt idx="1">
                  <c:v>3078.23</c:v>
                </c:pt>
                <c:pt idx="2">
                  <c:v>2967.18</c:v>
                </c:pt>
                <c:pt idx="3">
                  <c:v>2866.29</c:v>
                </c:pt>
                <c:pt idx="4">
                  <c:v>2719.49</c:v>
                </c:pt>
              </c:numCache>
            </c:numRef>
          </c:val>
          <c:extLst>
            <c:ext xmlns:c16="http://schemas.microsoft.com/office/drawing/2014/chart" uri="{C3380CC4-5D6E-409C-BE32-E72D297353CC}">
              <c16:uniqueId val="{00000000-1F5F-4787-B98A-95AF997557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1F5F-4787-B98A-95AF997557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107.49</c:v>
                </c:pt>
                <c:pt idx="1">
                  <c:v>109.8</c:v>
                </c:pt>
                <c:pt idx="2">
                  <c:v>91.13</c:v>
                </c:pt>
                <c:pt idx="3">
                  <c:v>83.42</c:v>
                </c:pt>
                <c:pt idx="4">
                  <c:v>78.260000000000005</c:v>
                </c:pt>
              </c:numCache>
            </c:numRef>
          </c:val>
          <c:extLst>
            <c:ext xmlns:c16="http://schemas.microsoft.com/office/drawing/2014/chart" uri="{C3380CC4-5D6E-409C-BE32-E72D297353CC}">
              <c16:uniqueId val="{00000000-E573-4CB8-983D-DA01F2F73D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E573-4CB8-983D-DA01F2F73D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137.04</c:v>
                </c:pt>
                <c:pt idx="1">
                  <c:v>143.68</c:v>
                </c:pt>
                <c:pt idx="2">
                  <c:v>172.99</c:v>
                </c:pt>
                <c:pt idx="3">
                  <c:v>188.94</c:v>
                </c:pt>
                <c:pt idx="4">
                  <c:v>200.49</c:v>
                </c:pt>
              </c:numCache>
            </c:numRef>
          </c:val>
          <c:extLst>
            <c:ext xmlns:c16="http://schemas.microsoft.com/office/drawing/2014/chart" uri="{C3380CC4-5D6E-409C-BE32-E72D297353CC}">
              <c16:uniqueId val="{00000000-6FE8-463D-AA07-55403D7247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6FE8-463D-AA07-55403D7247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185890</v>
      </c>
      <c r="AM8" s="51"/>
      <c r="AN8" s="51"/>
      <c r="AO8" s="51"/>
      <c r="AP8" s="51"/>
      <c r="AQ8" s="51"/>
      <c r="AR8" s="51"/>
      <c r="AS8" s="51"/>
      <c r="AT8" s="46">
        <f>データ!T6</f>
        <v>765.31</v>
      </c>
      <c r="AU8" s="46"/>
      <c r="AV8" s="46"/>
      <c r="AW8" s="46"/>
      <c r="AX8" s="46"/>
      <c r="AY8" s="46"/>
      <c r="AZ8" s="46"/>
      <c r="BA8" s="46"/>
      <c r="BB8" s="46">
        <f>データ!U6</f>
        <v>242.9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 customHeight="1" x14ac:dyDescent="0.15">
      <c r="A10" s="2"/>
      <c r="B10" s="46" t="str">
        <f>データ!N6</f>
        <v>-</v>
      </c>
      <c r="C10" s="46"/>
      <c r="D10" s="46"/>
      <c r="E10" s="46"/>
      <c r="F10" s="46"/>
      <c r="G10" s="46"/>
      <c r="H10" s="46"/>
      <c r="I10" s="46">
        <f>データ!O6</f>
        <v>56.32</v>
      </c>
      <c r="J10" s="46"/>
      <c r="K10" s="46"/>
      <c r="L10" s="46"/>
      <c r="M10" s="46"/>
      <c r="N10" s="46"/>
      <c r="O10" s="46"/>
      <c r="P10" s="46">
        <f>データ!P6</f>
        <v>15.09</v>
      </c>
      <c r="Q10" s="46"/>
      <c r="R10" s="46"/>
      <c r="S10" s="46"/>
      <c r="T10" s="46"/>
      <c r="U10" s="46"/>
      <c r="V10" s="46"/>
      <c r="W10" s="46">
        <f>データ!Q6</f>
        <v>86.84</v>
      </c>
      <c r="X10" s="46"/>
      <c r="Y10" s="46"/>
      <c r="Z10" s="46"/>
      <c r="AA10" s="46"/>
      <c r="AB10" s="46"/>
      <c r="AC10" s="46"/>
      <c r="AD10" s="51">
        <f>データ!R6</f>
        <v>2767</v>
      </c>
      <c r="AE10" s="51"/>
      <c r="AF10" s="51"/>
      <c r="AG10" s="51"/>
      <c r="AH10" s="51"/>
      <c r="AI10" s="51"/>
      <c r="AJ10" s="51"/>
      <c r="AK10" s="2"/>
      <c r="AL10" s="51">
        <f>データ!V6</f>
        <v>27931</v>
      </c>
      <c r="AM10" s="51"/>
      <c r="AN10" s="51"/>
      <c r="AO10" s="51"/>
      <c r="AP10" s="51"/>
      <c r="AQ10" s="51"/>
      <c r="AR10" s="51"/>
      <c r="AS10" s="51"/>
      <c r="AT10" s="46">
        <f>データ!W6</f>
        <v>41.8</v>
      </c>
      <c r="AU10" s="46"/>
      <c r="AV10" s="46"/>
      <c r="AW10" s="46"/>
      <c r="AX10" s="46"/>
      <c r="AY10" s="46"/>
      <c r="AZ10" s="46"/>
      <c r="BA10" s="46"/>
      <c r="BB10" s="46">
        <f>データ!X6</f>
        <v>668.21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6"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6"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6"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6"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iUYj/h2c7UMau6HJ/TDdivZS2CBYDd469ntSUEFEs0UapzhLTOZ5xsKjmO7HmWPWqCItoYQlwkrkUZWXO52Qsw==" saltValue="bsy/Z7tkN/8dJNwLpSqK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312011</v>
      </c>
      <c r="D6" s="33">
        <f t="shared" si="3"/>
        <v>46</v>
      </c>
      <c r="E6" s="33">
        <f t="shared" si="3"/>
        <v>17</v>
      </c>
      <c r="F6" s="33">
        <f t="shared" si="3"/>
        <v>5</v>
      </c>
      <c r="G6" s="33">
        <f t="shared" si="3"/>
        <v>0</v>
      </c>
      <c r="H6" s="33" t="str">
        <f t="shared" si="3"/>
        <v>鳥取県　鳥取市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56.32</v>
      </c>
      <c r="P6" s="34">
        <f t="shared" si="3"/>
        <v>15.09</v>
      </c>
      <c r="Q6" s="34">
        <f t="shared" si="3"/>
        <v>86.84</v>
      </c>
      <c r="R6" s="34">
        <f t="shared" si="3"/>
        <v>2767</v>
      </c>
      <c r="S6" s="34">
        <f t="shared" si="3"/>
        <v>185890</v>
      </c>
      <c r="T6" s="34">
        <f t="shared" si="3"/>
        <v>765.31</v>
      </c>
      <c r="U6" s="34">
        <f t="shared" si="3"/>
        <v>242.9</v>
      </c>
      <c r="V6" s="34">
        <f t="shared" si="3"/>
        <v>27931</v>
      </c>
      <c r="W6" s="34">
        <f t="shared" si="3"/>
        <v>41.8</v>
      </c>
      <c r="X6" s="34">
        <f t="shared" si="3"/>
        <v>668.21</v>
      </c>
      <c r="Y6" s="35">
        <f>IF(Y7="",NA(),Y7)</f>
        <v>118.95</v>
      </c>
      <c r="Z6" s="35">
        <f t="shared" ref="Z6:AH6" si="4">IF(Z7="",NA(),Z7)</f>
        <v>123.11</v>
      </c>
      <c r="AA6" s="35">
        <f t="shared" si="4"/>
        <v>107.98</v>
      </c>
      <c r="AB6" s="35">
        <f t="shared" si="4"/>
        <v>110.66</v>
      </c>
      <c r="AC6" s="35">
        <f t="shared" si="4"/>
        <v>112.4</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12.56</v>
      </c>
      <c r="AV6" s="35">
        <f t="shared" ref="AV6:BD6" si="6">IF(AV7="",NA(),AV7)</f>
        <v>15.51</v>
      </c>
      <c r="AW6" s="35">
        <f t="shared" si="6"/>
        <v>17.46</v>
      </c>
      <c r="AX6" s="35">
        <f t="shared" si="6"/>
        <v>17.43</v>
      </c>
      <c r="AY6" s="35">
        <f t="shared" si="6"/>
        <v>14.52</v>
      </c>
      <c r="AZ6" s="35">
        <f t="shared" si="6"/>
        <v>40.78</v>
      </c>
      <c r="BA6" s="35">
        <f t="shared" si="6"/>
        <v>38.119999999999997</v>
      </c>
      <c r="BB6" s="35">
        <f t="shared" si="6"/>
        <v>43.5</v>
      </c>
      <c r="BC6" s="35">
        <f t="shared" si="6"/>
        <v>44.14</v>
      </c>
      <c r="BD6" s="35">
        <f t="shared" si="6"/>
        <v>37.24</v>
      </c>
      <c r="BE6" s="34" t="str">
        <f>IF(BE7="","",IF(BE7="-","【-】","【"&amp;SUBSTITUTE(TEXT(BE7,"#,##0.00"),"-","△")&amp;"】"))</f>
        <v>【32.80】</v>
      </c>
      <c r="BF6" s="35">
        <f>IF(BF7="",NA(),BF7)</f>
        <v>3480.38</v>
      </c>
      <c r="BG6" s="35">
        <f t="shared" ref="BG6:BO6" si="7">IF(BG7="",NA(),BG7)</f>
        <v>3078.23</v>
      </c>
      <c r="BH6" s="35">
        <f t="shared" si="7"/>
        <v>2967.18</v>
      </c>
      <c r="BI6" s="35">
        <f t="shared" si="7"/>
        <v>2866.29</v>
      </c>
      <c r="BJ6" s="35">
        <f t="shared" si="7"/>
        <v>2719.49</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107.49</v>
      </c>
      <c r="BR6" s="35">
        <f t="shared" ref="BR6:BZ6" si="8">IF(BR7="",NA(),BR7)</f>
        <v>109.8</v>
      </c>
      <c r="BS6" s="35">
        <f t="shared" si="8"/>
        <v>91.13</v>
      </c>
      <c r="BT6" s="35">
        <f t="shared" si="8"/>
        <v>83.42</v>
      </c>
      <c r="BU6" s="35">
        <f t="shared" si="8"/>
        <v>78.260000000000005</v>
      </c>
      <c r="BV6" s="35">
        <f t="shared" si="8"/>
        <v>59.83</v>
      </c>
      <c r="BW6" s="35">
        <f t="shared" si="8"/>
        <v>65.33</v>
      </c>
      <c r="BX6" s="35">
        <f t="shared" si="8"/>
        <v>65.39</v>
      </c>
      <c r="BY6" s="35">
        <f t="shared" si="8"/>
        <v>65.37</v>
      </c>
      <c r="BZ6" s="35">
        <f t="shared" si="8"/>
        <v>68.11</v>
      </c>
      <c r="CA6" s="34" t="str">
        <f>IF(CA7="","",IF(CA7="-","【-】","【"&amp;SUBSTITUTE(TEXT(CA7,"#,##0.00"),"-","△")&amp;"】"))</f>
        <v>【60.94】</v>
      </c>
      <c r="CB6" s="35">
        <f>IF(CB7="",NA(),CB7)</f>
        <v>137.04</v>
      </c>
      <c r="CC6" s="35">
        <f t="shared" ref="CC6:CK6" si="9">IF(CC7="",NA(),CC7)</f>
        <v>143.68</v>
      </c>
      <c r="CD6" s="35">
        <f t="shared" si="9"/>
        <v>172.99</v>
      </c>
      <c r="CE6" s="35">
        <f t="shared" si="9"/>
        <v>188.94</v>
      </c>
      <c r="CF6" s="35">
        <f t="shared" si="9"/>
        <v>200.49</v>
      </c>
      <c r="CG6" s="35">
        <f t="shared" si="9"/>
        <v>246.66</v>
      </c>
      <c r="CH6" s="35">
        <f t="shared" si="9"/>
        <v>227.43</v>
      </c>
      <c r="CI6" s="35">
        <f t="shared" si="9"/>
        <v>230.88</v>
      </c>
      <c r="CJ6" s="35">
        <f t="shared" si="9"/>
        <v>228.99</v>
      </c>
      <c r="CK6" s="35">
        <f t="shared" si="9"/>
        <v>222.41</v>
      </c>
      <c r="CL6" s="34" t="str">
        <f>IF(CL7="","",IF(CL7="-","【-】","【"&amp;SUBSTITUTE(TEXT(CL7,"#,##0.00"),"-","△")&amp;"】"))</f>
        <v>【253.04】</v>
      </c>
      <c r="CM6" s="35">
        <f>IF(CM7="",NA(),CM7)</f>
        <v>61.08</v>
      </c>
      <c r="CN6" s="35">
        <f t="shared" ref="CN6:CV6" si="10">IF(CN7="",NA(),CN7)</f>
        <v>59.57</v>
      </c>
      <c r="CO6" s="35">
        <f t="shared" si="10"/>
        <v>57.89</v>
      </c>
      <c r="CP6" s="35">
        <f t="shared" si="10"/>
        <v>63.16</v>
      </c>
      <c r="CQ6" s="35">
        <f t="shared" si="10"/>
        <v>66.290000000000006</v>
      </c>
      <c r="CR6" s="35">
        <f t="shared" si="10"/>
        <v>56</v>
      </c>
      <c r="CS6" s="35">
        <f t="shared" si="10"/>
        <v>56.01</v>
      </c>
      <c r="CT6" s="35">
        <f t="shared" si="10"/>
        <v>56.72</v>
      </c>
      <c r="CU6" s="35">
        <f t="shared" si="10"/>
        <v>54.06</v>
      </c>
      <c r="CV6" s="35">
        <f t="shared" si="10"/>
        <v>55.26</v>
      </c>
      <c r="CW6" s="34" t="str">
        <f>IF(CW7="","",IF(CW7="-","【-】","【"&amp;SUBSTITUTE(TEXT(CW7,"#,##0.00"),"-","△")&amp;"】"))</f>
        <v>【54.84】</v>
      </c>
      <c r="CX6" s="35">
        <f>IF(CX7="",NA(),CX7)</f>
        <v>93.89</v>
      </c>
      <c r="CY6" s="35">
        <f t="shared" ref="CY6:DG6" si="11">IF(CY7="",NA(),CY7)</f>
        <v>94.51</v>
      </c>
      <c r="CZ6" s="35">
        <f t="shared" si="11"/>
        <v>94.65</v>
      </c>
      <c r="DA6" s="35">
        <f t="shared" si="11"/>
        <v>95.67</v>
      </c>
      <c r="DB6" s="35">
        <f t="shared" si="11"/>
        <v>96.15</v>
      </c>
      <c r="DC6" s="35">
        <f t="shared" si="11"/>
        <v>89.51</v>
      </c>
      <c r="DD6" s="35">
        <f t="shared" si="11"/>
        <v>89.77</v>
      </c>
      <c r="DE6" s="35">
        <f t="shared" si="11"/>
        <v>90.04</v>
      </c>
      <c r="DF6" s="35">
        <f t="shared" si="11"/>
        <v>90.11</v>
      </c>
      <c r="DG6" s="35">
        <f t="shared" si="11"/>
        <v>90.52</v>
      </c>
      <c r="DH6" s="34" t="str">
        <f>IF(DH7="","",IF(DH7="-","【-】","【"&amp;SUBSTITUTE(TEXT(DH7,"#,##0.00"),"-","△")&amp;"】"))</f>
        <v>【86.60】</v>
      </c>
      <c r="DI6" s="35">
        <f>IF(DI7="",NA(),DI7)</f>
        <v>18.579999999999998</v>
      </c>
      <c r="DJ6" s="35">
        <f t="shared" ref="DJ6:DR6" si="12">IF(DJ7="",NA(),DJ7)</f>
        <v>21.76</v>
      </c>
      <c r="DK6" s="35">
        <f t="shared" si="12"/>
        <v>24.81</v>
      </c>
      <c r="DL6" s="35">
        <f t="shared" si="12"/>
        <v>27.59</v>
      </c>
      <c r="DM6" s="35">
        <f t="shared" si="12"/>
        <v>30.15</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312011</v>
      </c>
      <c r="D7" s="37">
        <v>46</v>
      </c>
      <c r="E7" s="37">
        <v>17</v>
      </c>
      <c r="F7" s="37">
        <v>5</v>
      </c>
      <c r="G7" s="37">
        <v>0</v>
      </c>
      <c r="H7" s="37" t="s">
        <v>96</v>
      </c>
      <c r="I7" s="37" t="s">
        <v>97</v>
      </c>
      <c r="J7" s="37" t="s">
        <v>98</v>
      </c>
      <c r="K7" s="37" t="s">
        <v>99</v>
      </c>
      <c r="L7" s="37" t="s">
        <v>100</v>
      </c>
      <c r="M7" s="37" t="s">
        <v>101</v>
      </c>
      <c r="N7" s="38" t="s">
        <v>102</v>
      </c>
      <c r="O7" s="38">
        <v>56.32</v>
      </c>
      <c r="P7" s="38">
        <v>15.09</v>
      </c>
      <c r="Q7" s="38">
        <v>86.84</v>
      </c>
      <c r="R7" s="38">
        <v>2767</v>
      </c>
      <c r="S7" s="38">
        <v>185890</v>
      </c>
      <c r="T7" s="38">
        <v>765.31</v>
      </c>
      <c r="U7" s="38">
        <v>242.9</v>
      </c>
      <c r="V7" s="38">
        <v>27931</v>
      </c>
      <c r="W7" s="38">
        <v>41.8</v>
      </c>
      <c r="X7" s="38">
        <v>668.21</v>
      </c>
      <c r="Y7" s="38">
        <v>118.95</v>
      </c>
      <c r="Z7" s="38">
        <v>123.11</v>
      </c>
      <c r="AA7" s="38">
        <v>107.98</v>
      </c>
      <c r="AB7" s="38">
        <v>110.66</v>
      </c>
      <c r="AC7" s="38">
        <v>112.4</v>
      </c>
      <c r="AD7" s="38">
        <v>97.34</v>
      </c>
      <c r="AE7" s="38">
        <v>100.99</v>
      </c>
      <c r="AF7" s="38">
        <v>101.27</v>
      </c>
      <c r="AG7" s="38">
        <v>101.91</v>
      </c>
      <c r="AH7" s="38">
        <v>103.09</v>
      </c>
      <c r="AI7" s="38">
        <v>104.99</v>
      </c>
      <c r="AJ7" s="38">
        <v>0</v>
      </c>
      <c r="AK7" s="38">
        <v>0</v>
      </c>
      <c r="AL7" s="38">
        <v>0</v>
      </c>
      <c r="AM7" s="38">
        <v>0</v>
      </c>
      <c r="AN7" s="38">
        <v>0</v>
      </c>
      <c r="AO7" s="38">
        <v>148.37</v>
      </c>
      <c r="AP7" s="38">
        <v>149.02000000000001</v>
      </c>
      <c r="AQ7" s="38">
        <v>137.09</v>
      </c>
      <c r="AR7" s="38">
        <v>127.98</v>
      </c>
      <c r="AS7" s="38">
        <v>101.24</v>
      </c>
      <c r="AT7" s="38">
        <v>121.19</v>
      </c>
      <c r="AU7" s="38">
        <v>12.56</v>
      </c>
      <c r="AV7" s="38">
        <v>15.51</v>
      </c>
      <c r="AW7" s="38">
        <v>17.46</v>
      </c>
      <c r="AX7" s="38">
        <v>17.43</v>
      </c>
      <c r="AY7" s="38">
        <v>14.52</v>
      </c>
      <c r="AZ7" s="38">
        <v>40.78</v>
      </c>
      <c r="BA7" s="38">
        <v>38.119999999999997</v>
      </c>
      <c r="BB7" s="38">
        <v>43.5</v>
      </c>
      <c r="BC7" s="38">
        <v>44.14</v>
      </c>
      <c r="BD7" s="38">
        <v>37.24</v>
      </c>
      <c r="BE7" s="38">
        <v>32.799999999999997</v>
      </c>
      <c r="BF7" s="38">
        <v>3480.38</v>
      </c>
      <c r="BG7" s="38">
        <v>3078.23</v>
      </c>
      <c r="BH7" s="38">
        <v>2967.18</v>
      </c>
      <c r="BI7" s="38">
        <v>2866.29</v>
      </c>
      <c r="BJ7" s="38">
        <v>2719.49</v>
      </c>
      <c r="BK7" s="38">
        <v>685.34</v>
      </c>
      <c r="BL7" s="38">
        <v>684.74</v>
      </c>
      <c r="BM7" s="38">
        <v>654.91999999999996</v>
      </c>
      <c r="BN7" s="38">
        <v>654.71</v>
      </c>
      <c r="BO7" s="38">
        <v>783.8</v>
      </c>
      <c r="BP7" s="38">
        <v>832.52</v>
      </c>
      <c r="BQ7" s="38">
        <v>107.49</v>
      </c>
      <c r="BR7" s="38">
        <v>109.8</v>
      </c>
      <c r="BS7" s="38">
        <v>91.13</v>
      </c>
      <c r="BT7" s="38">
        <v>83.42</v>
      </c>
      <c r="BU7" s="38">
        <v>78.260000000000005</v>
      </c>
      <c r="BV7" s="38">
        <v>59.83</v>
      </c>
      <c r="BW7" s="38">
        <v>65.33</v>
      </c>
      <c r="BX7" s="38">
        <v>65.39</v>
      </c>
      <c r="BY7" s="38">
        <v>65.37</v>
      </c>
      <c r="BZ7" s="38">
        <v>68.11</v>
      </c>
      <c r="CA7" s="38">
        <v>60.94</v>
      </c>
      <c r="CB7" s="38">
        <v>137.04</v>
      </c>
      <c r="CC7" s="38">
        <v>143.68</v>
      </c>
      <c r="CD7" s="38">
        <v>172.99</v>
      </c>
      <c r="CE7" s="38">
        <v>188.94</v>
      </c>
      <c r="CF7" s="38">
        <v>200.49</v>
      </c>
      <c r="CG7" s="38">
        <v>246.66</v>
      </c>
      <c r="CH7" s="38">
        <v>227.43</v>
      </c>
      <c r="CI7" s="38">
        <v>230.88</v>
      </c>
      <c r="CJ7" s="38">
        <v>228.99</v>
      </c>
      <c r="CK7" s="38">
        <v>222.41</v>
      </c>
      <c r="CL7" s="38">
        <v>253.04</v>
      </c>
      <c r="CM7" s="38">
        <v>61.08</v>
      </c>
      <c r="CN7" s="38">
        <v>59.57</v>
      </c>
      <c r="CO7" s="38">
        <v>57.89</v>
      </c>
      <c r="CP7" s="38">
        <v>63.16</v>
      </c>
      <c r="CQ7" s="38">
        <v>66.290000000000006</v>
      </c>
      <c r="CR7" s="38">
        <v>56</v>
      </c>
      <c r="CS7" s="38">
        <v>56.01</v>
      </c>
      <c r="CT7" s="38">
        <v>56.72</v>
      </c>
      <c r="CU7" s="38">
        <v>54.06</v>
      </c>
      <c r="CV7" s="38">
        <v>55.26</v>
      </c>
      <c r="CW7" s="38">
        <v>54.84</v>
      </c>
      <c r="CX7" s="38">
        <v>93.89</v>
      </c>
      <c r="CY7" s="38">
        <v>94.51</v>
      </c>
      <c r="CZ7" s="38">
        <v>94.65</v>
      </c>
      <c r="DA7" s="38">
        <v>95.67</v>
      </c>
      <c r="DB7" s="38">
        <v>96.15</v>
      </c>
      <c r="DC7" s="38">
        <v>89.51</v>
      </c>
      <c r="DD7" s="38">
        <v>89.77</v>
      </c>
      <c r="DE7" s="38">
        <v>90.04</v>
      </c>
      <c r="DF7" s="38">
        <v>90.11</v>
      </c>
      <c r="DG7" s="38">
        <v>90.52</v>
      </c>
      <c r="DH7" s="38">
        <v>86.6</v>
      </c>
      <c r="DI7" s="38">
        <v>18.579999999999998</v>
      </c>
      <c r="DJ7" s="38">
        <v>21.76</v>
      </c>
      <c r="DK7" s="38">
        <v>24.81</v>
      </c>
      <c r="DL7" s="38">
        <v>27.59</v>
      </c>
      <c r="DM7" s="38">
        <v>30.15</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2022-01-20T05:17:06Z</cp:lastPrinted>
  <dcterms:created xsi:type="dcterms:W3CDTF">2021-12-03T07:33:53Z</dcterms:created>
  <dcterms:modified xsi:type="dcterms:W3CDTF">2022-01-20T05:57:58Z</dcterms:modified>
  <cp:category/>
</cp:coreProperties>
</file>