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1hXNoQeLixpWY8IGkSUZeDzeltBsjAzbyCiQndF3sLGvuebCtsqTKg2sI40ZDYzYC0AOocxLOrWFeGzI8kSGIA==" workbookSaltValue="d2RXmrnC6ACUPR4Mld31m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<sst xmlns="http://schemas.openxmlformats.org/spreadsheetml/2006/main" count="231" uniqueCount="117">
  <si>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</si>
  <si>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</si>
  <si>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</si>
  <si>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</si>
  <si>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</si>
  <si>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</si>
  <si>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</si>
  <si>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</si>
  <si>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</si>
  <si>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</si>
  <si>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</si>
  <si>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</si>
  <si>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</si>
  <si>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</si>
  <si>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</si>
  <si>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</si>
  <si>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</si>
  <si>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</si>
  <si>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</si>
  <si>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</si>
  <si>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</si>
  <si>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</si>
  <si>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</si>
  <si>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</si>
  <si>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</si>
  <si>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</si>
  <si>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</si>
  <si>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</si>
  <si>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</si>
  <si>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</si>
  <si>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</si>
  <si>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</si>
  <si>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</si>
  <si>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</si>
  <si>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</si>
  <si>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</si>
  <si>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</si>
  <si>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</si>
  <si>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</si>
  <si>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</si>
  <si>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</si>
  <si>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</si>
  <si>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</si>
  <si>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</si>
  <si>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</si>
  <si>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</si>
  <si>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</si>
  <si>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</si>
  <si>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</si>
  <si>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</si>
  <si>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</si>
  <si>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</si>
  <si>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</si>
  <si>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</si>
  <si>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</si>
  <si>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</si>
  <si>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</si>
  <si>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</si>
  <si>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</si>
  <si>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</si>
  <si>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</si>
  <si>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</si>
  <si>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</si>
  <si>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</si>
  <si>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</si>
  <si>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</si>
  <si>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</si>
  <si>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</si>
  <si>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</si>
  <si>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</si>
  <si>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</si>
  <si>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</si>
  <si>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</si>
  <si>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</si>
  <si>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</si>
  <si>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</si>
  <si>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</si>
  <si>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</si>
  <si>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</si>
  <si>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</si>
  <si>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</si>
  <si>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</si>
  <si>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</si>
  <si>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</si>
  <si>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</si>
  <si>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</si>
  <si>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</si>
  <si>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</si>
  <si>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</si>
  <si>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</si>
  <si>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</si>
  <si>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</si>
  <si>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</si>
  <si>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</si>
  <si>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</si>
  <si>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</si>
  <si>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</si>
  <si>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</si>
  <si>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</si>
  <si>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</si>
  <si>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</si>
  <si>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</si>
  <si>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</si>
  <si>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</si>
  <si>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</si>
  <si>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</si>
  <si>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</si>
  <si>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</si>
  <si>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</si>
  <si>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</si>
  <si>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</si>
  <si>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</si>
  <si>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</si>
  <si>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</si>
  <si>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今後、地域の将来像を踏まえながら、ストックマネジメントの知見を活用した施設の統廃合やダウンサイジングによる効率的な管理が必要である。
こうした課題に対し、本市では「鳥取市下水道等事業経営戦略」を策定しており、この中に定めた各種目標の達成を通じて、経営の健全化や施設の効率的な管理や機能の維持に取組んでいる。</t>
  </si>
  <si>
    <t>①経常収支比率は一般会計からの繰入金が増加したことに伴い増加した。また、②累積欠損金も発生していないことから、両比率とも良好な値を示している。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⑥汚水処理原価は、類似団体の平均値よりも安価であるものの、更なる経営健全化のためにもコスト縮減の取組みが必要である。
⑦前年に対しても類似団体や全国の平均値と比較しても低い状況にある。これは、人口減少等の要因による有収水量の減少が要因と考えられる。今後は、ストックマネジメントの活用等による適切な施設管理に努める必要がある。
⑧水洗化率は、類似団体や全国の平均値より高い水準で推移しており、良好な値と言える。</t>
    <rPh sb="1" eb="3">
      <t>ケイジョウ</t>
    </rPh>
    <rPh sb="3" eb="5">
      <t>シュウシ</t>
    </rPh>
    <rPh sb="5" eb="7">
      <t>ヒリツ</t>
    </rPh>
    <rPh sb="8" eb="10">
      <t>イッパン</t>
    </rPh>
    <rPh sb="10" eb="12">
      <t>カイケイ</t>
    </rPh>
    <rPh sb="15" eb="17">
      <t>クリイレ</t>
    </rPh>
    <rPh sb="17" eb="18">
      <t>キン</t>
    </rPh>
    <rPh sb="19" eb="21">
      <t>ゾウカ</t>
    </rPh>
    <rPh sb="26" eb="27">
      <t>トモナ</t>
    </rPh>
    <rPh sb="28" eb="30">
      <t>ゾウカ</t>
    </rPh>
    <rPh sb="136" eb="138">
      <t>キゾン</t>
    </rPh>
    <rPh sb="139" eb="141">
      <t>キギョウ</t>
    </rPh>
    <rPh sb="141" eb="142">
      <t>サイ</t>
    </rPh>
    <rPh sb="149" eb="151">
      <t>キギョウ</t>
    </rPh>
    <rPh sb="151" eb="152">
      <t>サイ</t>
    </rPh>
    <rPh sb="152" eb="154">
      <t>ザンダカ</t>
    </rPh>
    <rPh sb="154" eb="155">
      <t>タイ</t>
    </rPh>
    <rPh sb="155" eb="157">
      <t>ジギョウ</t>
    </rPh>
    <rPh sb="157" eb="159">
      <t>キボ</t>
    </rPh>
    <rPh sb="162" eb="164">
      <t>テイカ</t>
    </rPh>
    <rPh sb="170" eb="171">
      <t>トウ</t>
    </rPh>
    <rPh sb="171" eb="173">
      <t>ヒリツ</t>
    </rPh>
    <rPh sb="174" eb="176">
      <t>テイカ</t>
    </rPh>
    <rPh sb="199" eb="200">
      <t>ネン</t>
    </rPh>
    <rPh sb="200" eb="202">
      <t>ドウヨウ</t>
    </rPh>
    <rPh sb="202" eb="204">
      <t>リョウコウ</t>
    </rPh>
    <rPh sb="217" eb="219">
      <t>スイジュン</t>
    </rPh>
    <rPh sb="274" eb="276">
      <t>アンカ</t>
    </rPh>
    <rPh sb="315" eb="317">
      <t>ゼンネン</t>
    </rPh>
    <rPh sb="318" eb="319">
      <t>タイ</t>
    </rPh>
    <rPh sb="351" eb="353">
      <t>ジンコウ</t>
    </rPh>
    <rPh sb="353" eb="355">
      <t>ゲンショウ</t>
    </rPh>
    <rPh sb="355" eb="356">
      <t>トウ</t>
    </rPh>
    <rPh sb="357" eb="359">
      <t>ヨウイン</t>
    </rPh>
    <rPh sb="362" eb="364">
      <t>ユウシュウ</t>
    </rPh>
    <rPh sb="364" eb="366">
      <t>スイリョウ</t>
    </rPh>
    <rPh sb="367" eb="369">
      <t>ゲンショウ</t>
    </rPh>
    <rPh sb="370" eb="372">
      <t>ヨウイン</t>
    </rPh>
    <rPh sb="379" eb="381">
      <t>コンゴ</t>
    </rPh>
    <phoneticPr fontId="4"/>
  </si>
  <si>
    <t>①減価償却累計率は上昇傾向にあり、全国平均値が減少となったため、全国水準を超えた。
②供用開始が平成8年度であり、法定耐用年数を超える管渠はない。</t>
    <rPh sb="17" eb="19">
      <t>ゼンコク</t>
    </rPh>
    <rPh sb="19" eb="22">
      <t>ヘイキンチ</t>
    </rPh>
    <rPh sb="23" eb="25">
      <t>ゲンショウ</t>
    </rPh>
    <rPh sb="32" eb="34">
      <t>ゼンコク</t>
    </rPh>
    <rPh sb="34" eb="36">
      <t>スイジュン</t>
    </rPh>
    <rPh sb="37" eb="38">
      <t>コ</t>
    </rPh>
    <rPh sb="44" eb="46">
      <t>キョウヨウ</t>
    </rPh>
    <rPh sb="46" eb="48">
      <t>カイシ</t>
    </rPh>
    <rPh sb="49" eb="51">
      <t>ヘイセイ</t>
    </rPh>
    <rPh sb="52" eb="54">
      <t>ネンド</t>
    </rPh>
    <rPh sb="58" eb="60">
      <t>ホウテイ</t>
    </rPh>
    <rPh sb="60" eb="62">
      <t>タイヨウ</t>
    </rPh>
    <rPh sb="62" eb="64">
      <t>ネンスウ</t>
    </rPh>
    <rPh sb="65" eb="66">
      <t>コ</t>
    </rPh>
    <rPh sb="68" eb="70">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</si>
</sst>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8-465B-A629-E3AD97E34D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F78-465B-A629-E3AD97E34D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39.979999999999997</c:v>
                </c:pt>
                <c:pt idx="1">
                  <c:v>41.27</c:v>
                </c:pt>
                <c:pt idx="2">
                  <c:v>38.44</c:v>
                </c:pt>
                <c:pt idx="3">
                  <c:v>36.86</c:v>
                </c:pt>
                <c:pt idx="4">
                  <c:v>36.5</c:v>
                </c:pt>
              </c:numCache>
            </c:numRef>
          </c:val>
          <c:extLst>
            <c:ext xmlns:c16="http://schemas.microsoft.com/office/drawing/2014/chart" uri="{C3380CC4-5D6E-409C-BE32-E72D297353CC}">
              <c16:uniqueId val="{00000000-7A79-4A6F-9D23-7CEFD8B3B4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A79-4A6F-9D23-7CEFD8B3B4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88.35</c:v>
                </c:pt>
                <c:pt idx="1">
                  <c:v>89.28</c:v>
                </c:pt>
                <c:pt idx="2">
                  <c:v>89.4</c:v>
                </c:pt>
                <c:pt idx="3">
                  <c:v>93.96</c:v>
                </c:pt>
                <c:pt idx="4">
                  <c:v>94.69</c:v>
                </c:pt>
              </c:numCache>
            </c:numRef>
          </c:val>
          <c:extLst>
            <c:ext xmlns:c16="http://schemas.microsoft.com/office/drawing/2014/chart" uri="{C3380CC4-5D6E-409C-BE32-E72D297353CC}">
              <c16:uniqueId val="{00000000-2429-4990-A290-68BC2C6B8F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429-4990-A290-68BC2C6B8F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113.03</c:v>
                </c:pt>
                <c:pt idx="1">
                  <c:v>117.59</c:v>
                </c:pt>
                <c:pt idx="2">
                  <c:v>104.12</c:v>
                </c:pt>
                <c:pt idx="3">
                  <c:v>109.23</c:v>
                </c:pt>
                <c:pt idx="4">
                  <c:v>110.87</c:v>
                </c:pt>
              </c:numCache>
            </c:numRef>
          </c:val>
          <c:extLst>
            <c:ext xmlns:c16="http://schemas.microsoft.com/office/drawing/2014/chart" uri="{C3380CC4-5D6E-409C-BE32-E72D297353CC}">
              <c16:uniqueId val="{00000000-09ED-42CD-BC2E-2F129684F5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09ED-42CD-BC2E-2F129684F5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18.61</c:v>
                </c:pt>
                <c:pt idx="1">
                  <c:v>21.36</c:v>
                </c:pt>
                <c:pt idx="2">
                  <c:v>24.56</c:v>
                </c:pt>
                <c:pt idx="3">
                  <c:v>27.57</c:v>
                </c:pt>
                <c:pt idx="4">
                  <c:v>30.4</c:v>
                </c:pt>
              </c:numCache>
            </c:numRef>
          </c:val>
          <c:extLst>
            <c:ext xmlns:c16="http://schemas.microsoft.com/office/drawing/2014/chart" uri="{C3380CC4-5D6E-409C-BE32-E72D297353CC}">
              <c16:uniqueId val="{00000000-6D1A-48EF-9CE7-3B53CE3763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6D1A-48EF-9CE7-3B53CE3763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6-4C8E-BD1A-9BDE4DC459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0B6-4C8E-BD1A-9BDE4DC459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7-4EA1-95BB-02114C27C7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7A27-4EA1-95BB-02114C27C7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c:v>
                </c:pt>
                <c:pt idx="1">
                  <c:v>11.89</c:v>
                </c:pt>
                <c:pt idx="2">
                  <c:v>9.68</c:v>
                </c:pt>
                <c:pt idx="3">
                  <c:v>12.33</c:v>
                </c:pt>
                <c:pt idx="4">
                  <c:v>11.89</c:v>
                </c:pt>
              </c:numCache>
            </c:numRef>
          </c:val>
          <c:extLst>
            <c:ext xmlns:c16="http://schemas.microsoft.com/office/drawing/2014/chart" uri="{C3380CC4-5D6E-409C-BE32-E72D297353CC}">
              <c16:uniqueId val="{00000000-DB43-4D55-B105-92C17396D8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DB43-4D55-B105-92C17396D8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2140.77</c:v>
                </c:pt>
                <c:pt idx="1">
                  <c:v>1953.32</c:v>
                </c:pt>
                <c:pt idx="2">
                  <c:v>1870.44</c:v>
                </c:pt>
                <c:pt idx="3">
                  <c:v>1770.63</c:v>
                </c:pt>
                <c:pt idx="4">
                  <c:v>1723.31</c:v>
                </c:pt>
              </c:numCache>
            </c:numRef>
          </c:val>
          <c:extLst>
            <c:ext xmlns:c16="http://schemas.microsoft.com/office/drawing/2014/chart" uri="{C3380CC4-5D6E-409C-BE32-E72D297353CC}">
              <c16:uniqueId val="{00000000-0048-424E-BABC-01A08FD481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048-424E-BABC-01A08FD481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125.16</c:v>
                </c:pt>
                <c:pt idx="1">
                  <c:v>125.5</c:v>
                </c:pt>
                <c:pt idx="2">
                  <c:v>115.39</c:v>
                </c:pt>
                <c:pt idx="3">
                  <c:v>118.03</c:v>
                </c:pt>
                <c:pt idx="4">
                  <c:v>118.85</c:v>
                </c:pt>
              </c:numCache>
            </c:numRef>
          </c:val>
          <c:extLst>
            <c:ext xmlns:c16="http://schemas.microsoft.com/office/drawing/2014/chart" uri="{C3380CC4-5D6E-409C-BE32-E72D297353CC}">
              <c16:uniqueId val="{00000000-F84B-4F1A-9A86-C0087035EB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F84B-4F1A-9A86-C0087035EB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128.72</c:v>
                </c:pt>
                <c:pt idx="1">
                  <c:v>137.97</c:v>
                </c:pt>
                <c:pt idx="2">
                  <c:v>148.99</c:v>
                </c:pt>
                <c:pt idx="3">
                  <c:v>146.11000000000001</c:v>
                </c:pt>
                <c:pt idx="4">
                  <c:v>142.09</c:v>
                </c:pt>
              </c:numCache>
            </c:numRef>
          </c:val>
          <c:extLst>
            <c:ext xmlns:c16="http://schemas.microsoft.com/office/drawing/2014/chart" uri="{C3380CC4-5D6E-409C-BE32-E72D297353CC}">
              <c16:uniqueId val="{00000000-C4A7-4545-9CC9-F7A8876C18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C4A7-4545-9CC9-F7A8876C18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70" zoomScaleNormal="70" workbookViewId="0">
      <selection activeCell="BL47" sqref="BL47:BZ6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6999999999999993"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6999999999999993"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185890</v>
      </c>
      <c r="AM8" s="69"/>
      <c r="AN8" s="69"/>
      <c r="AO8" s="69"/>
      <c r="AP8" s="69"/>
      <c r="AQ8" s="69"/>
      <c r="AR8" s="69"/>
      <c r="AS8" s="69"/>
      <c r="AT8" s="68">
        <f>データ!T6</f>
        <v>765.31</v>
      </c>
      <c r="AU8" s="68"/>
      <c r="AV8" s="68"/>
      <c r="AW8" s="68"/>
      <c r="AX8" s="68"/>
      <c r="AY8" s="68"/>
      <c r="AZ8" s="68"/>
      <c r="BA8" s="68"/>
      <c r="BB8" s="68">
        <f>データ!U6</f>
        <v>242.9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 customHeight="1" x14ac:dyDescent="0.15">
      <c r="A10" s="2"/>
      <c r="B10" s="68" t="str">
        <f>データ!N6</f>
        <v>-</v>
      </c>
      <c r="C10" s="68"/>
      <c r="D10" s="68"/>
      <c r="E10" s="68"/>
      <c r="F10" s="68"/>
      <c r="G10" s="68"/>
      <c r="H10" s="68"/>
      <c r="I10" s="68">
        <f>データ!O6</f>
        <v>58.48</v>
      </c>
      <c r="J10" s="68"/>
      <c r="K10" s="68"/>
      <c r="L10" s="68"/>
      <c r="M10" s="68"/>
      <c r="N10" s="68"/>
      <c r="O10" s="68"/>
      <c r="P10" s="68">
        <f>データ!P6</f>
        <v>6.7</v>
      </c>
      <c r="Q10" s="68"/>
      <c r="R10" s="68"/>
      <c r="S10" s="68"/>
      <c r="T10" s="68"/>
      <c r="U10" s="68"/>
      <c r="V10" s="68"/>
      <c r="W10" s="68">
        <f>データ!Q6</f>
        <v>99.93</v>
      </c>
      <c r="X10" s="68"/>
      <c r="Y10" s="68"/>
      <c r="Z10" s="68"/>
      <c r="AA10" s="68"/>
      <c r="AB10" s="68"/>
      <c r="AC10" s="68"/>
      <c r="AD10" s="69">
        <f>データ!R6</f>
        <v>2767</v>
      </c>
      <c r="AE10" s="69"/>
      <c r="AF10" s="69"/>
      <c r="AG10" s="69"/>
      <c r="AH10" s="69"/>
      <c r="AI10" s="69"/>
      <c r="AJ10" s="69"/>
      <c r="AK10" s="2"/>
      <c r="AL10" s="69">
        <f>データ!V6</f>
        <v>12412</v>
      </c>
      <c r="AM10" s="69"/>
      <c r="AN10" s="69"/>
      <c r="AO10" s="69"/>
      <c r="AP10" s="69"/>
      <c r="AQ10" s="69"/>
      <c r="AR10" s="69"/>
      <c r="AS10" s="69"/>
      <c r="AT10" s="68">
        <f>データ!W6</f>
        <v>4.97</v>
      </c>
      <c r="AU10" s="68"/>
      <c r="AV10" s="68"/>
      <c r="AW10" s="68"/>
      <c r="AX10" s="68"/>
      <c r="AY10" s="68"/>
      <c r="AZ10" s="68"/>
      <c r="BA10" s="68"/>
      <c r="BB10" s="68">
        <f>データ!X6</f>
        <v>2497.38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8ZyRrFPQyaZuFAARwNr9mqz+2B1AIeo88UHfNRegNtAFFJ72ml5/D+juM+W0s12ti8v/NBssX6Z5mCum9y7RIQ==" saltValue="9WkXc/kbH2yPq++npet3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4</v>
      </c>
      <c r="G6" s="33">
        <f t="shared" si="3"/>
        <v>0</v>
      </c>
      <c r="H6" s="33" t="str">
        <f t="shared" si="3"/>
        <v>鳥取県　鳥取市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58.48</v>
      </c>
      <c r="P6" s="34">
        <f t="shared" si="3"/>
        <v>6.7</v>
      </c>
      <c r="Q6" s="34">
        <f t="shared" si="3"/>
        <v>99.93</v>
      </c>
      <c r="R6" s="34">
        <f t="shared" si="3"/>
        <v>2767</v>
      </c>
      <c r="S6" s="34">
        <f t="shared" si="3"/>
        <v>185890</v>
      </c>
      <c r="T6" s="34">
        <f t="shared" si="3"/>
        <v>765.31</v>
      </c>
      <c r="U6" s="34">
        <f t="shared" si="3"/>
        <v>242.9</v>
      </c>
      <c r="V6" s="34">
        <f t="shared" si="3"/>
        <v>12412</v>
      </c>
      <c r="W6" s="34">
        <f t="shared" si="3"/>
        <v>4.97</v>
      </c>
      <c r="X6" s="34">
        <f t="shared" si="3"/>
        <v>2497.38</v>
      </c>
      <c r="Y6" s="35">
        <f>IF(Y7="",NA(),Y7)</f>
        <v>113.03</v>
      </c>
      <c r="Z6" s="35">
        <f t="shared" ref="Z6:AH6" si="4">IF(Z7="",NA(),Z7)</f>
        <v>117.59</v>
      </c>
      <c r="AA6" s="35">
        <f t="shared" si="4"/>
        <v>104.12</v>
      </c>
      <c r="AB6" s="35">
        <f t="shared" si="4"/>
        <v>109.23</v>
      </c>
      <c r="AC6" s="35">
        <f t="shared" si="4"/>
        <v>110.87</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14</v>
      </c>
      <c r="AV6" s="35">
        <f t="shared" ref="AV6:BD6" si="6">IF(AV7="",NA(),AV7)</f>
        <v>11.89</v>
      </c>
      <c r="AW6" s="35">
        <f t="shared" si="6"/>
        <v>9.68</v>
      </c>
      <c r="AX6" s="35">
        <f t="shared" si="6"/>
        <v>12.33</v>
      </c>
      <c r="AY6" s="35">
        <f t="shared" si="6"/>
        <v>11.89</v>
      </c>
      <c r="AZ6" s="35">
        <f t="shared" si="6"/>
        <v>46.78</v>
      </c>
      <c r="BA6" s="35">
        <f t="shared" si="6"/>
        <v>47.44</v>
      </c>
      <c r="BB6" s="35">
        <f t="shared" si="6"/>
        <v>49.18</v>
      </c>
      <c r="BC6" s="35">
        <f t="shared" si="6"/>
        <v>47.72</v>
      </c>
      <c r="BD6" s="35">
        <f t="shared" si="6"/>
        <v>44.24</v>
      </c>
      <c r="BE6" s="34" t="str">
        <f>IF(BE7="","",IF(BE7="-","【-】","【"&amp;SUBSTITUTE(TEXT(BE7,"#,##0.00"),"-","△")&amp;"】"))</f>
        <v>【45.34】</v>
      </c>
      <c r="BF6" s="35">
        <f>IF(BF7="",NA(),BF7)</f>
        <v>2140.77</v>
      </c>
      <c r="BG6" s="35">
        <f t="shared" ref="BG6:BO6" si="7">IF(BG7="",NA(),BG7)</f>
        <v>1953.32</v>
      </c>
      <c r="BH6" s="35">
        <f t="shared" si="7"/>
        <v>1870.44</v>
      </c>
      <c r="BI6" s="35">
        <f t="shared" si="7"/>
        <v>1770.63</v>
      </c>
      <c r="BJ6" s="35">
        <f t="shared" si="7"/>
        <v>1723.31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125.16</v>
      </c>
      <c r="BR6" s="35">
        <f t="shared" ref="BR6:BZ6" si="8">IF(BR7="",NA(),BR7)</f>
        <v>125.5</v>
      </c>
      <c r="BS6" s="35">
        <f t="shared" si="8"/>
        <v>115.39</v>
      </c>
      <c r="BT6" s="35">
        <f t="shared" si="8"/>
        <v>118.03</v>
      </c>
      <c r="BU6" s="35">
        <f t="shared" si="8"/>
        <v>118.85</v>
      </c>
      <c r="BV6" s="35">
        <f t="shared" si="8"/>
        <v>69.87</v>
      </c>
      <c r="BW6" s="35">
        <f t="shared" si="8"/>
        <v>74.3</v>
      </c>
      <c r="BX6" s="35">
        <f t="shared" si="8"/>
        <v>72.260000000000005</v>
      </c>
      <c r="BY6" s="35">
        <f t="shared" si="8"/>
        <v>71.84</v>
      </c>
      <c r="BZ6" s="35">
        <f t="shared" si="8"/>
        <v>73.36</v>
      </c>
      <c r="CA6" s="34" t="str">
        <f>IF(CA7="","",IF(CA7="-","【-】","【"&amp;SUBSTITUTE(TEXT(CA7,"#,##0.00"),"-","△")&amp;"】"))</f>
        <v>【75.29】</v>
      </c>
      <c r="CB6" s="35">
        <f>IF(CB7="",NA(),CB7)</f>
        <v>128.72</v>
      </c>
      <c r="CC6" s="35">
        <f t="shared" ref="CC6:CK6" si="9">IF(CC7="",NA(),CC7)</f>
        <v>137.97</v>
      </c>
      <c r="CD6" s="35">
        <f t="shared" si="9"/>
        <v>148.99</v>
      </c>
      <c r="CE6" s="35">
        <f t="shared" si="9"/>
        <v>146.11000000000001</v>
      </c>
      <c r="CF6" s="35">
        <f t="shared" si="9"/>
        <v>142.09</v>
      </c>
      <c r="CG6" s="35">
        <f t="shared" si="9"/>
        <v>234.96</v>
      </c>
      <c r="CH6" s="35">
        <f t="shared" si="9"/>
        <v>221.81</v>
      </c>
      <c r="CI6" s="35">
        <f t="shared" si="9"/>
        <v>230.02</v>
      </c>
      <c r="CJ6" s="35">
        <f t="shared" si="9"/>
        <v>228.47</v>
      </c>
      <c r="CK6" s="35">
        <f t="shared" si="9"/>
        <v>224.88</v>
      </c>
      <c r="CL6" s="34" t="str">
        <f>IF(CL7="","",IF(CL7="-","【-】","【"&amp;SUBSTITUTE(TEXT(CL7,"#,##0.00"),"-","△")&amp;"】"))</f>
        <v>【215.41】</v>
      </c>
      <c r="CM6" s="35">
        <f>IF(CM7="",NA(),CM7)</f>
        <v>39.979999999999997</v>
      </c>
      <c r="CN6" s="35">
        <f t="shared" ref="CN6:CV6" si="10">IF(CN7="",NA(),CN7)</f>
        <v>41.27</v>
      </c>
      <c r="CO6" s="35">
        <f t="shared" si="10"/>
        <v>38.44</v>
      </c>
      <c r="CP6" s="35">
        <f t="shared" si="10"/>
        <v>36.86</v>
      </c>
      <c r="CQ6" s="35">
        <f t="shared" si="10"/>
        <v>36.5</v>
      </c>
      <c r="CR6" s="35">
        <f t="shared" si="10"/>
        <v>42.9</v>
      </c>
      <c r="CS6" s="35">
        <f t="shared" si="10"/>
        <v>43.36</v>
      </c>
      <c r="CT6" s="35">
        <f t="shared" si="10"/>
        <v>42.56</v>
      </c>
      <c r="CU6" s="35">
        <f t="shared" si="10"/>
        <v>42.47</v>
      </c>
      <c r="CV6" s="35">
        <f t="shared" si="10"/>
        <v>42.4</v>
      </c>
      <c r="CW6" s="34" t="str">
        <f>IF(CW7="","",IF(CW7="-","【-】","【"&amp;SUBSTITUTE(TEXT(CW7,"#,##0.00"),"-","△")&amp;"】"))</f>
        <v>【42.90】</v>
      </c>
      <c r="CX6" s="35">
        <f>IF(CX7="",NA(),CX7)</f>
        <v>88.35</v>
      </c>
      <c r="CY6" s="35">
        <f t="shared" ref="CY6:DG6" si="11">IF(CY7="",NA(),CY7)</f>
        <v>89.28</v>
      </c>
      <c r="CZ6" s="35">
        <f t="shared" si="11"/>
        <v>89.4</v>
      </c>
      <c r="DA6" s="35">
        <f t="shared" si="11"/>
        <v>93.96</v>
      </c>
      <c r="DB6" s="35">
        <f t="shared" si="11"/>
        <v>94.69</v>
      </c>
      <c r="DC6" s="35">
        <f t="shared" si="11"/>
        <v>83.5</v>
      </c>
      <c r="DD6" s="35">
        <f t="shared" si="11"/>
        <v>83.06</v>
      </c>
      <c r="DE6" s="35">
        <f t="shared" si="11"/>
        <v>83.32</v>
      </c>
      <c r="DF6" s="35">
        <f t="shared" si="11"/>
        <v>83.75</v>
      </c>
      <c r="DG6" s="35">
        <f t="shared" si="11"/>
        <v>84.19</v>
      </c>
      <c r="DH6" s="34" t="str">
        <f>IF(DH7="","",IF(DH7="-","【-】","【"&amp;SUBSTITUTE(TEXT(DH7,"#,##0.00"),"-","△")&amp;"】"))</f>
        <v>【84.75】</v>
      </c>
      <c r="DI6" s="35">
        <f>IF(DI7="",NA(),DI7)</f>
        <v>18.61</v>
      </c>
      <c r="DJ6" s="35">
        <f t="shared" ref="DJ6:DR6" si="12">IF(DJ7="",NA(),DJ7)</f>
        <v>21.36</v>
      </c>
      <c r="DK6" s="35">
        <f t="shared" si="12"/>
        <v>24.56</v>
      </c>
      <c r="DL6" s="35">
        <f t="shared" si="12"/>
        <v>27.57</v>
      </c>
      <c r="DM6" s="35">
        <f t="shared" si="12"/>
        <v>30.4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312011</v>
      </c>
      <c r="D7" s="37">
        <v>46</v>
      </c>
      <c r="E7" s="37">
        <v>17</v>
      </c>
      <c r="F7" s="37">
        <v>4</v>
      </c>
      <c r="G7" s="37">
        <v>0</v>
      </c>
      <c r="H7" s="37" t="s">
        <v>96</v>
      </c>
      <c r="I7" s="37" t="s">
        <v>97</v>
      </c>
      <c r="J7" s="37" t="s">
        <v>98</v>
      </c>
      <c r="K7" s="37" t="s">
        <v>99</v>
      </c>
      <c r="L7" s="37" t="s">
        <v>100</v>
      </c>
      <c r="M7" s="37" t="s">
        <v>101</v>
      </c>
      <c r="N7" s="38" t="s">
        <v>102</v>
      </c>
      <c r="O7" s="38">
        <v>58.48</v>
      </c>
      <c r="P7" s="38">
        <v>6.7</v>
      </c>
      <c r="Q7" s="38">
        <v>99.93</v>
      </c>
      <c r="R7" s="38">
        <v>2767</v>
      </c>
      <c r="S7" s="38">
        <v>185890</v>
      </c>
      <c r="T7" s="38">
        <v>765.31</v>
      </c>
      <c r="U7" s="38">
        <v>242.9</v>
      </c>
      <c r="V7" s="38">
        <v>12412</v>
      </c>
      <c r="W7" s="38">
        <v>4.97</v>
      </c>
      <c r="X7" s="38">
        <v>2497.38</v>
      </c>
      <c r="Y7" s="38">
        <v>113.03</v>
      </c>
      <c r="Z7" s="38">
        <v>117.59</v>
      </c>
      <c r="AA7" s="38">
        <v>104.12</v>
      </c>
      <c r="AB7" s="38">
        <v>109.23</v>
      </c>
      <c r="AC7" s="38">
        <v>110.87</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14</v>
      </c>
      <c r="AV7" s="38">
        <v>11.89</v>
      </c>
      <c r="AW7" s="38">
        <v>9.68</v>
      </c>
      <c r="AX7" s="38">
        <v>12.33</v>
      </c>
      <c r="AY7" s="38">
        <v>11.89</v>
      </c>
      <c r="AZ7" s="38">
        <v>46.78</v>
      </c>
      <c r="BA7" s="38">
        <v>47.44</v>
      </c>
      <c r="BB7" s="38">
        <v>49.18</v>
      </c>
      <c r="BC7" s="38">
        <v>47.72</v>
      </c>
      <c r="BD7" s="38">
        <v>44.24</v>
      </c>
      <c r="BE7" s="38">
        <v>45.34</v>
      </c>
      <c r="BF7" s="38">
        <v>2140.77</v>
      </c>
      <c r="BG7" s="38">
        <v>1953.32</v>
      </c>
      <c r="BH7" s="38">
        <v>1870.44</v>
      </c>
      <c r="BI7" s="38">
        <v>1770.63</v>
      </c>
      <c r="BJ7" s="38">
        <v>1723.31</v>
      </c>
      <c r="BK7" s="38">
        <v>1298.9100000000001</v>
      </c>
      <c r="BL7" s="38">
        <v>1243.71</v>
      </c>
      <c r="BM7" s="38">
        <v>1194.1500000000001</v>
      </c>
      <c r="BN7" s="38">
        <v>1206.79</v>
      </c>
      <c r="BO7" s="38">
        <v>1258.43</v>
      </c>
      <c r="BP7" s="38">
        <v>1260.21</v>
      </c>
      <c r="BQ7" s="38">
        <v>125.16</v>
      </c>
      <c r="BR7" s="38">
        <v>125.5</v>
      </c>
      <c r="BS7" s="38">
        <v>115.39</v>
      </c>
      <c r="BT7" s="38">
        <v>118.03</v>
      </c>
      <c r="BU7" s="38">
        <v>118.85</v>
      </c>
      <c r="BV7" s="38">
        <v>69.87</v>
      </c>
      <c r="BW7" s="38">
        <v>74.3</v>
      </c>
      <c r="BX7" s="38">
        <v>72.260000000000005</v>
      </c>
      <c r="BY7" s="38">
        <v>71.84</v>
      </c>
      <c r="BZ7" s="38">
        <v>73.36</v>
      </c>
      <c r="CA7" s="38">
        <v>75.290000000000006</v>
      </c>
      <c r="CB7" s="38">
        <v>128.72</v>
      </c>
      <c r="CC7" s="38">
        <v>137.97</v>
      </c>
      <c r="CD7" s="38">
        <v>148.99</v>
      </c>
      <c r="CE7" s="38">
        <v>146.11000000000001</v>
      </c>
      <c r="CF7" s="38">
        <v>142.09</v>
      </c>
      <c r="CG7" s="38">
        <v>234.96</v>
      </c>
      <c r="CH7" s="38">
        <v>221.81</v>
      </c>
      <c r="CI7" s="38">
        <v>230.02</v>
      </c>
      <c r="CJ7" s="38">
        <v>228.47</v>
      </c>
      <c r="CK7" s="38">
        <v>224.88</v>
      </c>
      <c r="CL7" s="38">
        <v>215.41</v>
      </c>
      <c r="CM7" s="38">
        <v>39.979999999999997</v>
      </c>
      <c r="CN7" s="38">
        <v>41.27</v>
      </c>
      <c r="CO7" s="38">
        <v>38.44</v>
      </c>
      <c r="CP7" s="38">
        <v>36.86</v>
      </c>
      <c r="CQ7" s="38">
        <v>36.5</v>
      </c>
      <c r="CR7" s="38">
        <v>42.9</v>
      </c>
      <c r="CS7" s="38">
        <v>43.36</v>
      </c>
      <c r="CT7" s="38">
        <v>42.56</v>
      </c>
      <c r="CU7" s="38">
        <v>42.47</v>
      </c>
      <c r="CV7" s="38">
        <v>42.4</v>
      </c>
      <c r="CW7" s="38">
        <v>42.9</v>
      </c>
      <c r="CX7" s="38">
        <v>88.35</v>
      </c>
      <c r="CY7" s="38">
        <v>89.28</v>
      </c>
      <c r="CZ7" s="38">
        <v>89.4</v>
      </c>
      <c r="DA7" s="38">
        <v>93.96</v>
      </c>
      <c r="DB7" s="38">
        <v>94.69</v>
      </c>
      <c r="DC7" s="38">
        <v>83.5</v>
      </c>
      <c r="DD7" s="38">
        <v>83.06</v>
      </c>
      <c r="DE7" s="38">
        <v>83.32</v>
      </c>
      <c r="DF7" s="38">
        <v>83.75</v>
      </c>
      <c r="DG7" s="38">
        <v>84.19</v>
      </c>
      <c r="DH7" s="38">
        <v>84.75</v>
      </c>
      <c r="DI7" s="38">
        <v>18.61</v>
      </c>
      <c r="DJ7" s="38">
        <v>21.36</v>
      </c>
      <c r="DK7" s="38">
        <v>24.56</v>
      </c>
      <c r="DL7" s="38">
        <v>27.57</v>
      </c>
      <c r="DM7" s="38">
        <v>30.4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2021-12-03T07:26:39Z</dcterms:created>
  <dcterms:modified xsi:type="dcterms:W3CDTF">2022-01-19T09:16:26Z</dcterms:modified>
  <cp:category/>
</cp:coreProperties>
</file>