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３\R3行財政改革課調査\【行革】公営企業に係る経営比較分析表（令和2年度決算）の分析等について\"/>
    </mc:Choice>
  </mc:AlternateContent>
  <workbookProtection workbookAlgorithmName="SHA-512" workbookHashValue="uEcGIyOFN2n2TyLWojVZJjtxgcRDXVZK9EnmYwrVodD4jPMLAa2cK+BVkG8i12dIJBk9mvyJtdbcvRPwyF8IhQ==" workbookSaltValue="KFjszpBbcZBt06DNrvJEww=="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<sst xmlns="http://schemas.openxmlformats.org/spreadsheetml/2006/main" count="231" uniqueCount="117">
  <si>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</si>
  <si>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</si>
  <si>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</si>
  <si>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</si>
  <si>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</si>
  <si>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</si>
  <si>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</si>
  <si>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</si>
  <si>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</si>
  <si>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</si>
  <si>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</si>
  <si>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</si>
  <si>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</si>
  <si>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</si>
  <si>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</si>
  <si>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</si>
  <si>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</si>
  <si>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</si>
  <si>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</si>
  <si>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</si>
  <si>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</si>
  <si>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</si>
  <si>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</si>
  <si>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</si>
  <si>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</si>
  <si>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</si>
  <si>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</si>
  <si>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</si>
  <si>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</si>
  <si>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</si>
  <si>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</si>
  <si>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</si>
  <si>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</si>
  <si>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</si>
  <si>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</si>
  <si>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</si>
  <si>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</si>
  <si>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</si>
  <si>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</si>
  <si>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</si>
  <si>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</si>
  <si>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</si>
  <si>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</si>
  <si>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</si>
  <si>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</si>
  <si>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</si>
  <si>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</si>
  <si>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</si>
  <si>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</si>
  <si>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</si>
  <si>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</si>
  <si>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</si>
  <si>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</si>
  <si>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</si>
  <si>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</si>
  <si>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</si>
  <si>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</si>
  <si>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</si>
  <si>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</si>
  <si>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</si>
  <si>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</si>
  <si>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</si>
  <si>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</si>
  <si>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</si>
  <si>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</si>
  <si>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</si>
  <si>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</si>
  <si>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</si>
  <si>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</si>
  <si>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</si>
  <si>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</si>
  <si>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</si>
  <si>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</si>
  <si>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</si>
  <si>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</si>
  <si>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</si>
  <si>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</si>
  <si>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</si>
  <si>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</si>
  <si>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</si>
  <si>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</si>
  <si>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</si>
  <si>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</si>
  <si>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</si>
  <si>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</si>
  <si>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</si>
  <si>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</si>
  <si>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</si>
  <si>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</si>
  <si>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</si>
  <si>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</si>
  <si>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</si>
  <si>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</si>
  <si>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</si>
  <si>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</si>
  <si>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</si>
  <si>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</si>
  <si>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</si>
  <si>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</si>
  <si>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</si>
  <si>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</si>
  <si>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</si>
  <si>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</si>
  <si>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</si>
  <si>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</si>
  <si>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</si>
  <si>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</si>
  <si>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</si>
  <si>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</si>
  <si>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</si>
  <si>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</si>
  <si>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</si>
  <si>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</si>
  <si>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</si>
  <si>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①減価償却累計率は、類似団体等の平均値と比べて低い水準にあることから、本市の有形固定資産は比較的老朽化の進行度合いが低いと言える。
②R2年度の管渠老朽化率については全国及び類似団体の平均値を超える結果となった。要因としては、法定耐用年数を経過した管渠が増加したことによるものである。
</t>
    </r>
    <r>
      <rPr>
        <sz val="9"/>
        <rFont val="ＭＳ ゴシック"/>
        <family val="3"/>
        <charset val="128"/>
      </rPr>
      <t>③管渠改善率を見た場合、②の老朽化のスピードに追いついておらず、現状のままでは、今後、さらに老朽化が加速していくことが予測される。
現在、未普及地域の早期解消のため新設事業のウエイトが高い状況にあるが、長寿命化対策等の取組みも計画的に取り組んでいく必要がある。</t>
    </r>
    <rPh sb="70" eb="72">
      <t>ネンド</t>
    </rPh>
    <rPh sb="73" eb="75">
      <t>カンキョ</t>
    </rPh>
    <rPh sb="75" eb="78">
      <t>ロウキュウカ</t>
    </rPh>
    <rPh sb="78" eb="79">
      <t>リツ</t>
    </rPh>
    <rPh sb="84" eb="86">
      <t>ゼンコク</t>
    </rPh>
    <rPh sb="86" eb="87">
      <t>オヨ</t>
    </rPh>
    <rPh sb="88" eb="90">
      <t>ルイジ</t>
    </rPh>
    <rPh sb="90" eb="92">
      <t>ダンタイ</t>
    </rPh>
    <rPh sb="93" eb="95">
      <t>ヘイキン</t>
    </rPh>
    <rPh sb="95" eb="96">
      <t>チ</t>
    </rPh>
    <rPh sb="97" eb="98">
      <t>コ</t>
    </rPh>
    <rPh sb="100" eb="102">
      <t>ケッカ</t>
    </rPh>
    <rPh sb="107" eb="109">
      <t>ヨウイン</t>
    </rPh>
    <rPh sb="114" eb="116">
      <t>ホウテイ</t>
    </rPh>
    <rPh sb="116" eb="118">
      <t>タイヨウ</t>
    </rPh>
    <rPh sb="118" eb="120">
      <t>ネンスウ</t>
    </rPh>
    <rPh sb="121" eb="123">
      <t>ケイカ</t>
    </rPh>
    <rPh sb="125" eb="127">
      <t>カンキョ</t>
    </rPh>
    <rPh sb="128" eb="130">
      <t>ゾウカ</t>
    </rPh>
    <phoneticPr fontId="4"/>
  </si>
  <si>
    <r>
      <t xml:space="preserve">①経常収支比率は、目安となる100％を達成している。しかし、使用料収入、他会計補助金などが減少したことでR1より減少している。
</t>
    </r>
    <r>
      <rPr>
        <sz val="9"/>
        <rFont val="ＭＳ ゴシック"/>
        <family val="3"/>
        <charset val="128"/>
      </rPr>
      <t xml:space="preserve">
②H30より、当年度未処分利益剰余金に転じたため、０となっている。</t>
    </r>
    <r>
      <rPr>
        <sz val="9"/>
        <color theme="1"/>
        <rFont val="ＭＳ ゴシック"/>
        <family val="3"/>
        <charset val="128"/>
      </rPr>
      <t xml:space="preserve">
</t>
    </r>
    <r>
      <rPr>
        <sz val="9"/>
        <rFont val="ＭＳ ゴシック"/>
        <family val="3"/>
        <charset val="128"/>
      </rPr>
      <t xml:space="preserve">
③未払金及び費用の減少に伴い、目安となる100％の水準を上回っており</t>
    </r>
    <r>
      <rPr>
        <sz val="9"/>
        <color theme="1"/>
        <rFont val="ＭＳ ゴシック"/>
        <family val="3"/>
        <charset val="128"/>
      </rPr>
      <t>、使用料収入や一般会計からの繰入等により支払い能力は確保されている。
④既存の企業債の償還に伴い、企業債残高対事業費規模比率は低下した。今後、老朽化に伴う施設更新が予測されるため、事業費の平準化が必要である。
⑤経費回収率については、100％の水準を維持できている。このため、本事業における使用料は適正な水準であると言える。</t>
    </r>
    <r>
      <rPr>
        <sz val="9"/>
        <rFont val="ＭＳ ゴシック"/>
        <family val="3"/>
        <charset val="128"/>
      </rPr>
      <t xml:space="preserve">
しかし、昨年と比較すると、料金収入の減少、資本費及び維持管理費の汚水処理費が増加したことにより当年度は下落している。
⑥汚水処理原価は、汚水処理費の増加に伴い昨年より上昇したが、類似団体の平均値よりも安価である。
</t>
    </r>
    <r>
      <rPr>
        <sz val="9"/>
        <color theme="1"/>
        <rFont val="ＭＳ ゴシック"/>
        <family val="3"/>
        <charset val="128"/>
      </rPr>
      <t xml:space="preserve">
⑦施設利用率は、類似団体の平均値と比較するとやや低い水準となっている。これは下水道需要に対し供給側の処理場能力が大きいのが要因で、人口減少が進む中では今後も低下が避けられない。このため、下水道経営戦略と策定中のストックマネジメント計画により施設の統廃合や縮小を進め効率化を図ることが課題として表れている。
⑧水洗化率は、全国及び類似団体の平均値と比べてやや高い水準を維持している。今後、令和8年度までに水洗化率99％の達成を目指し、取組みを進めていく。
</t>
    </r>
    <rPh sb="30" eb="35">
      <t>シヨウリョウシュウニュウ</t>
    </rPh>
    <rPh sb="36" eb="42">
      <t>タカイケイホジョキン</t>
    </rPh>
    <rPh sb="45" eb="47">
      <t>ゲンショウ</t>
    </rPh>
    <rPh sb="56" eb="58">
      <t>ゲンショウ</t>
    </rPh>
    <rPh sb="72" eb="75">
      <t>トウネンド</t>
    </rPh>
    <rPh sb="75" eb="78">
      <t>ミショブン</t>
    </rPh>
    <rPh sb="78" eb="80">
      <t>リエキ</t>
    </rPh>
    <rPh sb="80" eb="83">
      <t>ジョウヨキン</t>
    </rPh>
    <rPh sb="84" eb="85">
      <t>テン</t>
    </rPh>
    <rPh sb="101" eb="102">
      <t>ミ</t>
    </rPh>
    <rPh sb="102" eb="103">
      <t>バラ</t>
    </rPh>
    <rPh sb="103" eb="104">
      <t>キン</t>
    </rPh>
    <rPh sb="104" eb="105">
      <t>オヨ</t>
    </rPh>
    <rPh sb="106" eb="108">
      <t>ヒヨウ</t>
    </rPh>
    <rPh sb="109" eb="111">
      <t>ゲンショウ</t>
    </rPh>
    <rPh sb="112" eb="113">
      <t>トモナ</t>
    </rPh>
    <rPh sb="128" eb="130">
      <t>ウワマワ</t>
    </rPh>
    <rPh sb="171" eb="173">
      <t>キソン</t>
    </rPh>
    <rPh sb="174" eb="176">
      <t>キギョウ</t>
    </rPh>
    <rPh sb="176" eb="177">
      <t>サイ</t>
    </rPh>
    <rPh sb="178" eb="180">
      <t>ショウカン</t>
    </rPh>
    <rPh sb="181" eb="182">
      <t>トモナ</t>
    </rPh>
    <rPh sb="184" eb="186">
      <t>キギョウ</t>
    </rPh>
    <rPh sb="186" eb="187">
      <t>サイ</t>
    </rPh>
    <rPh sb="187" eb="189">
      <t>ザンダカ</t>
    </rPh>
    <rPh sb="189" eb="190">
      <t>タイ</t>
    </rPh>
    <rPh sb="190" eb="193">
      <t>ジギョウヒ</t>
    </rPh>
    <rPh sb="193" eb="195">
      <t>キボ</t>
    </rPh>
    <rPh sb="195" eb="197">
      <t>ヒリツ</t>
    </rPh>
    <rPh sb="198" eb="200">
      <t>テイカ</t>
    </rPh>
    <rPh sb="203" eb="205">
      <t>コンゴ</t>
    </rPh>
    <rPh sb="206" eb="209">
      <t>ロウキュウカ</t>
    </rPh>
    <rPh sb="210" eb="211">
      <t>トモナ</t>
    </rPh>
    <rPh sb="212" eb="214">
      <t>シセツ</t>
    </rPh>
    <rPh sb="214" eb="216">
      <t>コウシン</t>
    </rPh>
    <rPh sb="217" eb="219">
      <t>ヨソク</t>
    </rPh>
    <rPh sb="225" eb="228">
      <t>ジギョウヒ</t>
    </rPh>
    <rPh sb="229" eb="232">
      <t>ヘイジュンカ</t>
    </rPh>
    <rPh sb="233" eb="235">
      <t>ヒツヨウ</t>
    </rPh>
    <rPh sb="303" eb="305">
      <t>サクネン</t>
    </rPh>
    <rPh sb="306" eb="308">
      <t>ヒカク</t>
    </rPh>
    <rPh sb="312" eb="316">
      <t>リョウキンシュウニュウ</t>
    </rPh>
    <rPh sb="317" eb="319">
      <t>ゲンショウ</t>
    </rPh>
    <rPh sb="320" eb="322">
      <t>シホン</t>
    </rPh>
    <rPh sb="322" eb="323">
      <t>ヒ</t>
    </rPh>
    <rPh sb="323" eb="324">
      <t>オヨ</t>
    </rPh>
    <rPh sb="325" eb="327">
      <t>イジ</t>
    </rPh>
    <rPh sb="327" eb="330">
      <t>カンリヒ</t>
    </rPh>
    <rPh sb="331" eb="333">
      <t>オスイ</t>
    </rPh>
    <rPh sb="333" eb="335">
      <t>ショリ</t>
    </rPh>
    <rPh sb="335" eb="336">
      <t>ヒ</t>
    </rPh>
    <rPh sb="337" eb="339">
      <t>ゾウカ</t>
    </rPh>
    <rPh sb="346" eb="349">
      <t>トウネンド</t>
    </rPh>
    <rPh sb="350" eb="352">
      <t>ゲラク</t>
    </rPh>
    <rPh sb="368" eb="370">
      <t>オスイ</t>
    </rPh>
    <rPh sb="370" eb="372">
      <t>ショリ</t>
    </rPh>
    <rPh sb="372" eb="373">
      <t>ヒ</t>
    </rPh>
    <rPh sb="374" eb="376">
      <t>ゾウカ</t>
    </rPh>
    <rPh sb="377" eb="378">
      <t>トモナ</t>
    </rPh>
    <rPh sb="379" eb="381">
      <t>サクネン</t>
    </rPh>
    <rPh sb="383" eb="385">
      <t>ジョウショウ</t>
    </rPh>
    <rPh sb="400" eb="402">
      <t>アンカ</t>
    </rPh>
    <rPh sb="602" eb="604">
      <t>レイワ</t>
    </rPh>
    <phoneticPr fontId="4"/>
  </si>
  <si>
    <t>R2年度について、本事業の経常収支比率や累積欠損金比率等の経営の健全性・効率性を表す指標は、昨年より悪化した。
併せて、経費回収率等の経営指標についても、人口減少、新型コロナウイルス感染症の影響に伴う料金収入の減少等により昨年よりも悪化している。
施設の更新等については、地域の将来像を踏まえつつ、ストックマネジメントの知見を活用した施設の統廃合やダウンサイジングによる効率的な更新・管理を検討していく必要がある。
こうした課題に対し、本市では「鳥取市下水道等事業経営戦略」を策定しており、この中に定めた各種目標の達成を通じて、経営の健全化や施設の効率的な管理や機能の維持に取組んでいる。</t>
    <rPh sb="9" eb="10">
      <t>ホン</t>
    </rPh>
    <rPh sb="10" eb="12">
      <t>ジギョウ</t>
    </rPh>
    <rPh sb="27" eb="28">
      <t>トウ</t>
    </rPh>
    <rPh sb="46" eb="48">
      <t>サクネン</t>
    </rPh>
    <rPh sb="50" eb="52">
      <t>アッカ</t>
    </rPh>
    <rPh sb="56" eb="57">
      <t>アワ</t>
    </rPh>
    <rPh sb="60" eb="65">
      <t>ケイヒカイシュウリツ</t>
    </rPh>
    <rPh sb="65" eb="66">
      <t>トウ</t>
    </rPh>
    <rPh sb="67" eb="71">
      <t>ケイエイシヒョウ</t>
    </rPh>
    <rPh sb="77" eb="79">
      <t>ジンコウ</t>
    </rPh>
    <rPh sb="79" eb="81">
      <t>ゲンショウ</t>
    </rPh>
    <rPh sb="82" eb="84">
      <t>シンガタ</t>
    </rPh>
    <rPh sb="91" eb="94">
      <t>カンセンショウ</t>
    </rPh>
    <rPh sb="95" eb="97">
      <t>エイキョウ</t>
    </rPh>
    <rPh sb="98" eb="99">
      <t>トモナ</t>
    </rPh>
    <rPh sb="100" eb="104">
      <t>リョウキンシュウニュウ</t>
    </rPh>
    <rPh sb="105" eb="107">
      <t>ゲンショウ</t>
    </rPh>
    <rPh sb="107" eb="108">
      <t>トウ</t>
    </rPh>
    <rPh sb="111" eb="113">
      <t>サクネン</t>
    </rPh>
    <rPh sb="116" eb="118">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</si>
</sst>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c:v>
                </c:pt>
                <c:pt idx="1">
                  <c:v>0.03</c:v>
                </c:pt>
                <c:pt idx="2">
                  <c:v>0.25</c:v>
                </c:pt>
                <c:pt idx="3">
                  <c:v>0.24</c:v>
                </c:pt>
                <c:pt idx="4">
                  <c:v>0.1</c:v>
                </c:pt>
              </c:numCache>
            </c:numRef>
          </c:val>
          <c:extLst>
            <c:ext xmlns:c16="http://schemas.microsoft.com/office/drawing/2014/chart" uri="{C3380CC4-5D6E-409C-BE32-E72D297353CC}">
              <c16:uniqueId val="{00000000-A6DC-4B1A-8174-4D681CEDB8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A6DC-4B1A-8174-4D681CEDB8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62.03</c:v>
                </c:pt>
                <c:pt idx="1">
                  <c:v>64.7</c:v>
                </c:pt>
                <c:pt idx="2">
                  <c:v>63.91</c:v>
                </c:pt>
                <c:pt idx="3">
                  <c:v>63.88</c:v>
                </c:pt>
                <c:pt idx="4">
                  <c:v>64.33</c:v>
                </c:pt>
              </c:numCache>
            </c:numRef>
          </c:val>
          <c:extLst>
            <c:ext xmlns:c16="http://schemas.microsoft.com/office/drawing/2014/chart" uri="{C3380CC4-5D6E-409C-BE32-E72D297353CC}">
              <c16:uniqueId val="{00000000-A0C4-4117-A192-7616F8C918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A0C4-4117-A192-7616F8C918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97.56</c:v>
                </c:pt>
                <c:pt idx="1">
                  <c:v>97.61</c:v>
                </c:pt>
                <c:pt idx="2">
                  <c:v>97.42</c:v>
                </c:pt>
                <c:pt idx="3">
                  <c:v>96.86</c:v>
                </c:pt>
                <c:pt idx="4">
                  <c:v>97.21</c:v>
                </c:pt>
              </c:numCache>
            </c:numRef>
          </c:val>
          <c:extLst>
            <c:ext xmlns:c16="http://schemas.microsoft.com/office/drawing/2014/chart" uri="{C3380CC4-5D6E-409C-BE32-E72D297353CC}">
              <c16:uniqueId val="{00000000-A51D-4C54-A0B2-B032EC09CD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A51D-4C54-A0B2-B032EC09CD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100.71</c:v>
                </c:pt>
                <c:pt idx="1">
                  <c:v>103.57</c:v>
                </c:pt>
                <c:pt idx="2">
                  <c:v>113.6</c:v>
                </c:pt>
                <c:pt idx="3">
                  <c:v>113.14</c:v>
                </c:pt>
                <c:pt idx="4">
                  <c:v>108.68</c:v>
                </c:pt>
              </c:numCache>
            </c:numRef>
          </c:val>
          <c:extLst>
            <c:ext xmlns:c16="http://schemas.microsoft.com/office/drawing/2014/chart" uri="{C3380CC4-5D6E-409C-BE32-E72D297353CC}">
              <c16:uniqueId val="{00000000-1BED-4775-8AFB-A0CBCAD772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1BED-4775-8AFB-A0CBCAD772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17.559999999999999</c:v>
                </c:pt>
                <c:pt idx="1">
                  <c:v>20.77</c:v>
                </c:pt>
                <c:pt idx="2">
                  <c:v>23.6</c:v>
                </c:pt>
                <c:pt idx="3">
                  <c:v>26.34</c:v>
                </c:pt>
                <c:pt idx="4">
                  <c:v>28.62</c:v>
                </c:pt>
              </c:numCache>
            </c:numRef>
          </c:val>
          <c:extLst>
            <c:ext xmlns:c16="http://schemas.microsoft.com/office/drawing/2014/chart" uri="{C3380CC4-5D6E-409C-BE32-E72D297353CC}">
              <c16:uniqueId val="{00000000-A6FC-44F6-A425-5AE05781AB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A6FC-44F6-A425-5AE05781AB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3.14</c:v>
                </c:pt>
                <c:pt idx="1">
                  <c:v>5.59</c:v>
                </c:pt>
                <c:pt idx="2">
                  <c:v>6.07</c:v>
                </c:pt>
                <c:pt idx="3">
                  <c:v>5.96</c:v>
                </c:pt>
                <c:pt idx="4">
                  <c:v>7.1</c:v>
                </c:pt>
              </c:numCache>
            </c:numRef>
          </c:val>
          <c:extLst>
            <c:ext xmlns:c16="http://schemas.microsoft.com/office/drawing/2014/chart" uri="{C3380CC4-5D6E-409C-BE32-E72D297353CC}">
              <c16:uniqueId val="{00000000-85CF-483B-B28A-EEF5EA46E8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85CF-483B-B28A-EEF5EA46E8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26.6</c:v>
                </c:pt>
                <c:pt idx="1">
                  <c:v>19.07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DF-4417-A025-864AE70333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D9DF-4417-A025-864AE70333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67.31</c:v>
                </c:pt>
                <c:pt idx="1">
                  <c:v>82.57</c:v>
                </c:pt>
                <c:pt idx="2">
                  <c:v>89.99</c:v>
                </c:pt>
                <c:pt idx="3">
                  <c:v>107.21</c:v>
                </c:pt>
                <c:pt idx="4">
                  <c:v>113.03</c:v>
                </c:pt>
              </c:numCache>
            </c:numRef>
          </c:val>
          <c:extLst>
            <c:ext xmlns:c16="http://schemas.microsoft.com/office/drawing/2014/chart" uri="{C3380CC4-5D6E-409C-BE32-E72D297353CC}">
              <c16:uniqueId val="{00000000-D942-46A8-959D-33B8F6317F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D942-46A8-959D-33B8F6317F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1556.63</c:v>
                </c:pt>
                <c:pt idx="1">
                  <c:v>1423.62</c:v>
                </c:pt>
                <c:pt idx="2">
                  <c:v>1386.16</c:v>
                </c:pt>
                <c:pt idx="3">
                  <c:v>1376.2</c:v>
                </c:pt>
                <c:pt idx="4">
                  <c:v>1362.26</c:v>
                </c:pt>
              </c:numCache>
            </c:numRef>
          </c:val>
          <c:extLst>
            <c:ext xmlns:c16="http://schemas.microsoft.com/office/drawing/2014/chart" uri="{C3380CC4-5D6E-409C-BE32-E72D297353CC}">
              <c16:uniqueId val="{00000000-4826-446F-B20D-6DA75F8500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4826-446F-B20D-6DA75F8500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88.56</c:v>
                </c:pt>
                <c:pt idx="1">
                  <c:v>106.07</c:v>
                </c:pt>
                <c:pt idx="2">
                  <c:v>140.26</c:v>
                </c:pt>
                <c:pt idx="3">
                  <c:v>134.33000000000001</c:v>
                </c:pt>
                <c:pt idx="4">
                  <c:v>118.91</c:v>
                </c:pt>
              </c:numCache>
            </c:numRef>
          </c:val>
          <c:extLst>
            <c:ext xmlns:c16="http://schemas.microsoft.com/office/drawing/2014/chart" uri="{C3380CC4-5D6E-409C-BE32-E72D297353CC}">
              <c16:uniqueId val="{00000000-0822-418C-A5E4-DA9E72849C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0822-418C-A5E4-DA9E72849C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178.95</c:v>
                </c:pt>
                <c:pt idx="1">
                  <c:v>160.05000000000001</c:v>
                </c:pt>
                <c:pt idx="2">
                  <c:v>121.26</c:v>
                </c:pt>
                <c:pt idx="3">
                  <c:v>126.31</c:v>
                </c:pt>
                <c:pt idx="4">
                  <c:v>140.22</c:v>
                </c:pt>
              </c:numCache>
            </c:numRef>
          </c:val>
          <c:extLst>
            <c:ext xmlns:c16="http://schemas.microsoft.com/office/drawing/2014/chart" uri="{C3380CC4-5D6E-409C-BE32-E72D297353CC}">
              <c16:uniqueId val="{00000000-4273-4D65-9B97-99C1662381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4273-4D65-9B97-99C1662381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0" zoomScale="70" zoomScaleNormal="70" workbookViewId="0">
      <selection activeCell="BL83" sqref="BL83"/>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6999999999999993"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6999999999999993"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75" t="str">
        <f>データ!H6</f>
        <v>鳥取県　鳥取市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185890</v>
      </c>
      <c r="AM8" s="69"/>
      <c r="AN8" s="69"/>
      <c r="AO8" s="69"/>
      <c r="AP8" s="69"/>
      <c r="AQ8" s="69"/>
      <c r="AR8" s="69"/>
      <c r="AS8" s="69"/>
      <c r="AT8" s="68">
        <f>データ!T6</f>
        <v>765.31</v>
      </c>
      <c r="AU8" s="68"/>
      <c r="AV8" s="68"/>
      <c r="AW8" s="68"/>
      <c r="AX8" s="68"/>
      <c r="AY8" s="68"/>
      <c r="AZ8" s="68"/>
      <c r="BA8" s="68"/>
      <c r="BB8" s="68">
        <f>データ!U6</f>
        <v>242.9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 customHeight="1" x14ac:dyDescent="0.15">
      <c r="A10" s="2"/>
      <c r="B10" s="68" t="str">
        <f>データ!N6</f>
        <v>-</v>
      </c>
      <c r="C10" s="68"/>
      <c r="D10" s="68"/>
      <c r="E10" s="68"/>
      <c r="F10" s="68"/>
      <c r="G10" s="68"/>
      <c r="H10" s="68"/>
      <c r="I10" s="68">
        <f>データ!O6</f>
        <v>52.11</v>
      </c>
      <c r="J10" s="68"/>
      <c r="K10" s="68"/>
      <c r="L10" s="68"/>
      <c r="M10" s="68"/>
      <c r="N10" s="68"/>
      <c r="O10" s="68"/>
      <c r="P10" s="68">
        <f>データ!P6</f>
        <v>73.2</v>
      </c>
      <c r="Q10" s="68"/>
      <c r="R10" s="68"/>
      <c r="S10" s="68"/>
      <c r="T10" s="68"/>
      <c r="U10" s="68"/>
      <c r="V10" s="68"/>
      <c r="W10" s="68">
        <f>データ!Q6</f>
        <v>83.21</v>
      </c>
      <c r="X10" s="68"/>
      <c r="Y10" s="68"/>
      <c r="Z10" s="68"/>
      <c r="AA10" s="68"/>
      <c r="AB10" s="68"/>
      <c r="AC10" s="68"/>
      <c r="AD10" s="69">
        <f>データ!R6</f>
        <v>2767</v>
      </c>
      <c r="AE10" s="69"/>
      <c r="AF10" s="69"/>
      <c r="AG10" s="69"/>
      <c r="AH10" s="69"/>
      <c r="AI10" s="69"/>
      <c r="AJ10" s="69"/>
      <c r="AK10" s="2"/>
      <c r="AL10" s="69">
        <f>データ!V6</f>
        <v>135528</v>
      </c>
      <c r="AM10" s="69"/>
      <c r="AN10" s="69"/>
      <c r="AO10" s="69"/>
      <c r="AP10" s="69"/>
      <c r="AQ10" s="69"/>
      <c r="AR10" s="69"/>
      <c r="AS10" s="69"/>
      <c r="AT10" s="68">
        <f>データ!W6</f>
        <v>30.84</v>
      </c>
      <c r="AU10" s="68"/>
      <c r="AV10" s="68"/>
      <c r="AW10" s="68"/>
      <c r="AX10" s="68"/>
      <c r="AY10" s="68"/>
      <c r="AZ10" s="68"/>
      <c r="BA10" s="68"/>
      <c r="BB10" s="68">
        <f>データ!X6</f>
        <v>4394.55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6"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6"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6"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6"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3N3TqjsVm4vu+3wspcwJuZcbkiafx3DMUmFta+YsHC9rkZUEnQ5yTs3J3P3ZC1f3cHgXcZZyj/uM+/z/wpaYjQ==" saltValue="FjwyIWUxYykP1hMH19iu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312011</v>
      </c>
      <c r="D6" s="33">
        <f t="shared" si="3"/>
        <v>46</v>
      </c>
      <c r="E6" s="33">
        <f t="shared" si="3"/>
        <v>17</v>
      </c>
      <c r="F6" s="33">
        <f t="shared" si="3"/>
        <v>1</v>
      </c>
      <c r="G6" s="33">
        <f t="shared" si="3"/>
        <v>0</v>
      </c>
      <c r="H6" s="33" t="str">
        <f t="shared" si="3"/>
        <v>鳥取県　鳥取市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52.11</v>
      </c>
      <c r="P6" s="34">
        <f t="shared" si="3"/>
        <v>73.2</v>
      </c>
      <c r="Q6" s="34">
        <f t="shared" si="3"/>
        <v>83.21</v>
      </c>
      <c r="R6" s="34">
        <f t="shared" si="3"/>
        <v>2767</v>
      </c>
      <c r="S6" s="34">
        <f t="shared" si="3"/>
        <v>185890</v>
      </c>
      <c r="T6" s="34">
        <f t="shared" si="3"/>
        <v>765.31</v>
      </c>
      <c r="U6" s="34">
        <f t="shared" si="3"/>
        <v>242.9</v>
      </c>
      <c r="V6" s="34">
        <f t="shared" si="3"/>
        <v>135528</v>
      </c>
      <c r="W6" s="34">
        <f t="shared" si="3"/>
        <v>30.84</v>
      </c>
      <c r="X6" s="34">
        <f t="shared" si="3"/>
        <v>4394.55</v>
      </c>
      <c r="Y6" s="35">
        <f>IF(Y7="",NA(),Y7)</f>
        <v>100.71</v>
      </c>
      <c r="Z6" s="35">
        <f t="shared" ref="Z6:AH6" si="4">IF(Z7="",NA(),Z7)</f>
        <v>103.57</v>
      </c>
      <c r="AA6" s="35">
        <f t="shared" si="4"/>
        <v>113.6</v>
      </c>
      <c r="AB6" s="35">
        <f t="shared" si="4"/>
        <v>113.14</v>
      </c>
      <c r="AC6" s="35">
        <f t="shared" si="4"/>
        <v>108.68</v>
      </c>
      <c r="AD6" s="35">
        <f t="shared" si="4"/>
        <v>109.12</v>
      </c>
      <c r="AE6" s="35">
        <f t="shared" si="4"/>
        <v>110.22</v>
      </c>
      <c r="AF6" s="35">
        <f t="shared" si="4"/>
        <v>110.01</v>
      </c>
      <c r="AG6" s="35">
        <f t="shared" si="4"/>
        <v>111.12</v>
      </c>
      <c r="AH6" s="35">
        <f t="shared" si="4"/>
        <v>109.58</v>
      </c>
      <c r="AI6" s="34" t="str">
        <f>IF(AI7="","",IF(AI7="-","【-】","【"&amp;SUBSTITUTE(TEXT(AI7,"#,##0.00"),"-","△")&amp;"】"))</f>
        <v>【106.67】</v>
      </c>
      <c r="AJ6" s="35">
        <f>IF(AJ7="",NA(),AJ7)</f>
        <v>26.6</v>
      </c>
      <c r="AK6" s="35">
        <f t="shared" ref="AK6:AS6" si="5">IF(AK7="",NA(),AK7)</f>
        <v>19.07</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67.31</v>
      </c>
      <c r="AV6" s="35">
        <f t="shared" ref="AV6:BD6" si="6">IF(AV7="",NA(),AV7)</f>
        <v>82.57</v>
      </c>
      <c r="AW6" s="35">
        <f t="shared" si="6"/>
        <v>89.99</v>
      </c>
      <c r="AX6" s="35">
        <f t="shared" si="6"/>
        <v>107.21</v>
      </c>
      <c r="AY6" s="35">
        <f t="shared" si="6"/>
        <v>113.03</v>
      </c>
      <c r="AZ6" s="35">
        <f t="shared" si="6"/>
        <v>49.96</v>
      </c>
      <c r="BA6" s="35">
        <f t="shared" si="6"/>
        <v>58.04</v>
      </c>
      <c r="BB6" s="35">
        <f t="shared" si="6"/>
        <v>62.12</v>
      </c>
      <c r="BC6" s="35">
        <f t="shared" si="6"/>
        <v>61.57</v>
      </c>
      <c r="BD6" s="35">
        <f t="shared" si="6"/>
        <v>60.82</v>
      </c>
      <c r="BE6" s="34" t="str">
        <f>IF(BE7="","",IF(BE7="-","【-】","【"&amp;SUBSTITUTE(TEXT(BE7,"#,##0.00"),"-","△")&amp;"】"))</f>
        <v>【67.52】</v>
      </c>
      <c r="BF6" s="35">
        <f>IF(BF7="",NA(),BF7)</f>
        <v>1556.63</v>
      </c>
      <c r="BG6" s="35">
        <f t="shared" ref="BG6:BO6" si="7">IF(BG7="",NA(),BG7)</f>
        <v>1423.62</v>
      </c>
      <c r="BH6" s="35">
        <f t="shared" si="7"/>
        <v>1386.16</v>
      </c>
      <c r="BI6" s="35">
        <f t="shared" si="7"/>
        <v>1376.2</v>
      </c>
      <c r="BJ6" s="35">
        <f t="shared" si="7"/>
        <v>1362.26</v>
      </c>
      <c r="BK6" s="35">
        <f t="shared" si="7"/>
        <v>970.35</v>
      </c>
      <c r="BL6" s="35">
        <f t="shared" si="7"/>
        <v>917.29</v>
      </c>
      <c r="BM6" s="35">
        <f t="shared" si="7"/>
        <v>875.53</v>
      </c>
      <c r="BN6" s="35">
        <f t="shared" si="7"/>
        <v>867.39</v>
      </c>
      <c r="BO6" s="35">
        <f t="shared" si="7"/>
        <v>920.83</v>
      </c>
      <c r="BP6" s="34" t="str">
        <f>IF(BP7="","",IF(BP7="-","【-】","【"&amp;SUBSTITUTE(TEXT(BP7,"#,##0.00"),"-","△")&amp;"】"))</f>
        <v>【705.21】</v>
      </c>
      <c r="BQ6" s="35">
        <f>IF(BQ7="",NA(),BQ7)</f>
        <v>88.56</v>
      </c>
      <c r="BR6" s="35">
        <f t="shared" ref="BR6:BZ6" si="8">IF(BR7="",NA(),BR7)</f>
        <v>106.07</v>
      </c>
      <c r="BS6" s="35">
        <f t="shared" si="8"/>
        <v>140.26</v>
      </c>
      <c r="BT6" s="35">
        <f t="shared" si="8"/>
        <v>134.33000000000001</v>
      </c>
      <c r="BU6" s="35">
        <f t="shared" si="8"/>
        <v>118.91</v>
      </c>
      <c r="BV6" s="35">
        <f t="shared" si="8"/>
        <v>99.26</v>
      </c>
      <c r="BW6" s="35">
        <f t="shared" si="8"/>
        <v>99.67</v>
      </c>
      <c r="BX6" s="35">
        <f t="shared" si="8"/>
        <v>99.83</v>
      </c>
      <c r="BY6" s="35">
        <f t="shared" si="8"/>
        <v>100.91</v>
      </c>
      <c r="BZ6" s="35">
        <f t="shared" si="8"/>
        <v>99.82</v>
      </c>
      <c r="CA6" s="34" t="str">
        <f>IF(CA7="","",IF(CA7="-","【-】","【"&amp;SUBSTITUTE(TEXT(CA7,"#,##0.00"),"-","△")&amp;"】"))</f>
        <v>【98.96】</v>
      </c>
      <c r="CB6" s="35">
        <f>IF(CB7="",NA(),CB7)</f>
        <v>178.95</v>
      </c>
      <c r="CC6" s="35">
        <f t="shared" ref="CC6:CK6" si="9">IF(CC7="",NA(),CC7)</f>
        <v>160.05000000000001</v>
      </c>
      <c r="CD6" s="35">
        <f t="shared" si="9"/>
        <v>121.26</v>
      </c>
      <c r="CE6" s="35">
        <f t="shared" si="9"/>
        <v>126.31</v>
      </c>
      <c r="CF6" s="35">
        <f t="shared" si="9"/>
        <v>140.22</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62.03</v>
      </c>
      <c r="CN6" s="35">
        <f t="shared" ref="CN6:CV6" si="10">IF(CN7="",NA(),CN7)</f>
        <v>64.7</v>
      </c>
      <c r="CO6" s="35">
        <f t="shared" si="10"/>
        <v>63.91</v>
      </c>
      <c r="CP6" s="35">
        <f t="shared" si="10"/>
        <v>63.88</v>
      </c>
      <c r="CQ6" s="35">
        <f t="shared" si="10"/>
        <v>64.33</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97.56</v>
      </c>
      <c r="CY6" s="35">
        <f t="shared" ref="CY6:DG6" si="11">IF(CY7="",NA(),CY7)</f>
        <v>97.61</v>
      </c>
      <c r="CZ6" s="35">
        <f t="shared" si="11"/>
        <v>97.42</v>
      </c>
      <c r="DA6" s="35">
        <f t="shared" si="11"/>
        <v>96.86</v>
      </c>
      <c r="DB6" s="35">
        <f t="shared" si="11"/>
        <v>97.21</v>
      </c>
      <c r="DC6" s="35">
        <f t="shared" si="11"/>
        <v>93.5</v>
      </c>
      <c r="DD6" s="35">
        <f t="shared" si="11"/>
        <v>93.86</v>
      </c>
      <c r="DE6" s="35">
        <f t="shared" si="11"/>
        <v>93.96</v>
      </c>
      <c r="DF6" s="35">
        <f t="shared" si="11"/>
        <v>94.06</v>
      </c>
      <c r="DG6" s="35">
        <f t="shared" si="11"/>
        <v>94.41</v>
      </c>
      <c r="DH6" s="34" t="str">
        <f>IF(DH7="","",IF(DH7="-","【-】","【"&amp;SUBSTITUTE(TEXT(DH7,"#,##0.00"),"-","△")&amp;"】"))</f>
        <v>【95.57】</v>
      </c>
      <c r="DI6" s="35">
        <f>IF(DI7="",NA(),DI7)</f>
        <v>17.559999999999999</v>
      </c>
      <c r="DJ6" s="35">
        <f t="shared" ref="DJ6:DR6" si="12">IF(DJ7="",NA(),DJ7)</f>
        <v>20.77</v>
      </c>
      <c r="DK6" s="35">
        <f t="shared" si="12"/>
        <v>23.6</v>
      </c>
      <c r="DL6" s="35">
        <f t="shared" si="12"/>
        <v>26.34</v>
      </c>
      <c r="DM6" s="35">
        <f t="shared" si="12"/>
        <v>28.62</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3.14</v>
      </c>
      <c r="DU6" s="35">
        <f t="shared" ref="DU6:EC6" si="13">IF(DU7="",NA(),DU7)</f>
        <v>5.59</v>
      </c>
      <c r="DV6" s="35">
        <f t="shared" si="13"/>
        <v>6.07</v>
      </c>
      <c r="DW6" s="35">
        <f t="shared" si="13"/>
        <v>5.96</v>
      </c>
      <c r="DX6" s="35">
        <f t="shared" si="13"/>
        <v>7.1</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0.1</v>
      </c>
      <c r="EF6" s="35">
        <f t="shared" ref="EF6:EN6" si="14">IF(EF7="",NA(),EF7)</f>
        <v>0.03</v>
      </c>
      <c r="EG6" s="35">
        <f t="shared" si="14"/>
        <v>0.25</v>
      </c>
      <c r="EH6" s="35">
        <f t="shared" si="14"/>
        <v>0.24</v>
      </c>
      <c r="EI6" s="35">
        <f t="shared" si="14"/>
        <v>0.1</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312011</v>
      </c>
      <c r="D7" s="37">
        <v>46</v>
      </c>
      <c r="E7" s="37">
        <v>17</v>
      </c>
      <c r="F7" s="37">
        <v>1</v>
      </c>
      <c r="G7" s="37">
        <v>0</v>
      </c>
      <c r="H7" s="37" t="s">
        <v>96</v>
      </c>
      <c r="I7" s="37" t="s">
        <v>97</v>
      </c>
      <c r="J7" s="37" t="s">
        <v>98</v>
      </c>
      <c r="K7" s="37" t="s">
        <v>99</v>
      </c>
      <c r="L7" s="37" t="s">
        <v>100</v>
      </c>
      <c r="M7" s="37" t="s">
        <v>101</v>
      </c>
      <c r="N7" s="38" t="s">
        <v>102</v>
      </c>
      <c r="O7" s="38">
        <v>52.11</v>
      </c>
      <c r="P7" s="38">
        <v>73.2</v>
      </c>
      <c r="Q7" s="38">
        <v>83.21</v>
      </c>
      <c r="R7" s="38">
        <v>2767</v>
      </c>
      <c r="S7" s="38">
        <v>185890</v>
      </c>
      <c r="T7" s="38">
        <v>765.31</v>
      </c>
      <c r="U7" s="38">
        <v>242.9</v>
      </c>
      <c r="V7" s="38">
        <v>135528</v>
      </c>
      <c r="W7" s="38">
        <v>30.84</v>
      </c>
      <c r="X7" s="38">
        <v>4394.55</v>
      </c>
      <c r="Y7" s="38">
        <v>100.71</v>
      </c>
      <c r="Z7" s="38">
        <v>103.57</v>
      </c>
      <c r="AA7" s="38">
        <v>113.6</v>
      </c>
      <c r="AB7" s="38">
        <v>113.14</v>
      </c>
      <c r="AC7" s="38">
        <v>108.68</v>
      </c>
      <c r="AD7" s="38">
        <v>109.12</v>
      </c>
      <c r="AE7" s="38">
        <v>110.22</v>
      </c>
      <c r="AF7" s="38">
        <v>110.01</v>
      </c>
      <c r="AG7" s="38">
        <v>111.12</v>
      </c>
      <c r="AH7" s="38">
        <v>109.58</v>
      </c>
      <c r="AI7" s="38">
        <v>106.67</v>
      </c>
      <c r="AJ7" s="38">
        <v>26.6</v>
      </c>
      <c r="AK7" s="38">
        <v>19.07</v>
      </c>
      <c r="AL7" s="38">
        <v>0</v>
      </c>
      <c r="AM7" s="38">
        <v>0</v>
      </c>
      <c r="AN7" s="38">
        <v>0</v>
      </c>
      <c r="AO7" s="38">
        <v>3.8</v>
      </c>
      <c r="AP7" s="38">
        <v>3.21</v>
      </c>
      <c r="AQ7" s="38">
        <v>2.36</v>
      </c>
      <c r="AR7" s="38">
        <v>2.0699999999999998</v>
      </c>
      <c r="AS7" s="38">
        <v>5.97</v>
      </c>
      <c r="AT7" s="38">
        <v>3.64</v>
      </c>
      <c r="AU7" s="38">
        <v>67.31</v>
      </c>
      <c r="AV7" s="38">
        <v>82.57</v>
      </c>
      <c r="AW7" s="38">
        <v>89.99</v>
      </c>
      <c r="AX7" s="38">
        <v>107.21</v>
      </c>
      <c r="AY7" s="38">
        <v>113.03</v>
      </c>
      <c r="AZ7" s="38">
        <v>49.96</v>
      </c>
      <c r="BA7" s="38">
        <v>58.04</v>
      </c>
      <c r="BB7" s="38">
        <v>62.12</v>
      </c>
      <c r="BC7" s="38">
        <v>61.57</v>
      </c>
      <c r="BD7" s="38">
        <v>60.82</v>
      </c>
      <c r="BE7" s="38">
        <v>67.52</v>
      </c>
      <c r="BF7" s="38">
        <v>1556.63</v>
      </c>
      <c r="BG7" s="38">
        <v>1423.62</v>
      </c>
      <c r="BH7" s="38">
        <v>1386.16</v>
      </c>
      <c r="BI7" s="38">
        <v>1376.2</v>
      </c>
      <c r="BJ7" s="38">
        <v>1362.26</v>
      </c>
      <c r="BK7" s="38">
        <v>970.35</v>
      </c>
      <c r="BL7" s="38">
        <v>917.29</v>
      </c>
      <c r="BM7" s="38">
        <v>875.53</v>
      </c>
      <c r="BN7" s="38">
        <v>867.39</v>
      </c>
      <c r="BO7" s="38">
        <v>920.83</v>
      </c>
      <c r="BP7" s="38">
        <v>705.21</v>
      </c>
      <c r="BQ7" s="38">
        <v>88.56</v>
      </c>
      <c r="BR7" s="38">
        <v>106.07</v>
      </c>
      <c r="BS7" s="38">
        <v>140.26</v>
      </c>
      <c r="BT7" s="38">
        <v>134.33000000000001</v>
      </c>
      <c r="BU7" s="38">
        <v>118.91</v>
      </c>
      <c r="BV7" s="38">
        <v>99.26</v>
      </c>
      <c r="BW7" s="38">
        <v>99.67</v>
      </c>
      <c r="BX7" s="38">
        <v>99.83</v>
      </c>
      <c r="BY7" s="38">
        <v>100.91</v>
      </c>
      <c r="BZ7" s="38">
        <v>99.82</v>
      </c>
      <c r="CA7" s="38">
        <v>98.96</v>
      </c>
      <c r="CB7" s="38">
        <v>178.95</v>
      </c>
      <c r="CC7" s="38">
        <v>160.05000000000001</v>
      </c>
      <c r="CD7" s="38">
        <v>121.26</v>
      </c>
      <c r="CE7" s="38">
        <v>126.31</v>
      </c>
      <c r="CF7" s="38">
        <v>140.22</v>
      </c>
      <c r="CG7" s="38">
        <v>159.53</v>
      </c>
      <c r="CH7" s="38">
        <v>159.6</v>
      </c>
      <c r="CI7" s="38">
        <v>158.94</v>
      </c>
      <c r="CJ7" s="38">
        <v>158.04</v>
      </c>
      <c r="CK7" s="38">
        <v>156.77000000000001</v>
      </c>
      <c r="CL7" s="38">
        <v>134.52000000000001</v>
      </c>
      <c r="CM7" s="38">
        <v>62.03</v>
      </c>
      <c r="CN7" s="38">
        <v>64.7</v>
      </c>
      <c r="CO7" s="38">
        <v>63.91</v>
      </c>
      <c r="CP7" s="38">
        <v>63.88</v>
      </c>
      <c r="CQ7" s="38">
        <v>64.33</v>
      </c>
      <c r="CR7" s="38">
        <v>67.040000000000006</v>
      </c>
      <c r="CS7" s="38">
        <v>66.34</v>
      </c>
      <c r="CT7" s="38">
        <v>67.069999999999993</v>
      </c>
      <c r="CU7" s="38">
        <v>66.78</v>
      </c>
      <c r="CV7" s="38">
        <v>67</v>
      </c>
      <c r="CW7" s="38">
        <v>59.57</v>
      </c>
      <c r="CX7" s="38">
        <v>97.56</v>
      </c>
      <c r="CY7" s="38">
        <v>97.61</v>
      </c>
      <c r="CZ7" s="38">
        <v>97.42</v>
      </c>
      <c r="DA7" s="38">
        <v>96.86</v>
      </c>
      <c r="DB7" s="38">
        <v>97.21</v>
      </c>
      <c r="DC7" s="38">
        <v>93.5</v>
      </c>
      <c r="DD7" s="38">
        <v>93.86</v>
      </c>
      <c r="DE7" s="38">
        <v>93.96</v>
      </c>
      <c r="DF7" s="38">
        <v>94.06</v>
      </c>
      <c r="DG7" s="38">
        <v>94.41</v>
      </c>
      <c r="DH7" s="38">
        <v>95.57</v>
      </c>
      <c r="DI7" s="38">
        <v>17.559999999999999</v>
      </c>
      <c r="DJ7" s="38">
        <v>20.77</v>
      </c>
      <c r="DK7" s="38">
        <v>23.6</v>
      </c>
      <c r="DL7" s="38">
        <v>26.34</v>
      </c>
      <c r="DM7" s="38">
        <v>28.62</v>
      </c>
      <c r="DN7" s="38">
        <v>28.81</v>
      </c>
      <c r="DO7" s="38">
        <v>31.19</v>
      </c>
      <c r="DP7" s="38">
        <v>33.090000000000003</v>
      </c>
      <c r="DQ7" s="38">
        <v>34.33</v>
      </c>
      <c r="DR7" s="38">
        <v>34.15</v>
      </c>
      <c r="DS7" s="38">
        <v>36.520000000000003</v>
      </c>
      <c r="DT7" s="38">
        <v>3.14</v>
      </c>
      <c r="DU7" s="38">
        <v>5.59</v>
      </c>
      <c r="DV7" s="38">
        <v>6.07</v>
      </c>
      <c r="DW7" s="38">
        <v>5.96</v>
      </c>
      <c r="DX7" s="38">
        <v>7.1</v>
      </c>
      <c r="DY7" s="38">
        <v>3.84</v>
      </c>
      <c r="DZ7" s="38">
        <v>4.3099999999999996</v>
      </c>
      <c r="EA7" s="38">
        <v>5.04</v>
      </c>
      <c r="EB7" s="38">
        <v>5.1100000000000003</v>
      </c>
      <c r="EC7" s="38">
        <v>5.18</v>
      </c>
      <c r="ED7" s="38">
        <v>5.72</v>
      </c>
      <c r="EE7" s="38">
        <v>0.1</v>
      </c>
      <c r="EF7" s="38">
        <v>0.03</v>
      </c>
      <c r="EG7" s="38">
        <v>0.25</v>
      </c>
      <c r="EH7" s="38">
        <v>0.24</v>
      </c>
      <c r="EI7" s="38">
        <v>0.1</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cp:lastPrinted>2022-01-20T06:02:33Z</cp:lastPrinted>
  <dcterms:created xsi:type="dcterms:W3CDTF">2021-12-03T07:16:48Z</dcterms:created>
  <dcterms:modified xsi:type="dcterms:W3CDTF">2022-01-24T01:54:55Z</dcterms:modified>
  <cp:category/>
</cp:coreProperties>
</file>