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JOUKEN\disk\経営企画課フォルダ\経営係\★経営比較分析関係\R3／R4.1.17-1.21\提出R4.1.21〆切\"/>
    </mc:Choice>
  </mc:AlternateContent>
  <workbookProtection workbookAlgorithmName="SHA-512" workbookHashValue="ZsIvFtMBMXuViWXqy2kTbSO05rGnzFYNOZKWt+9c65svywOQ3XtHFexT8IGtrl9EvLxUbZXPnmxYd8ZLrIPBtg==" workbookSaltValue="khE3GxuLdGorYCpQk5T9P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<sst xmlns="http://schemas.openxmlformats.org/spreadsheetml/2006/main" count="228" uniqueCount="113">
  <si>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</si>
  <si>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</si>
  <si>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</si>
  <si>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</si>
  <si>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</si>
  <si>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</si>
  <si>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</si>
  <si>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</si>
  <si>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</si>
  <si>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</si>
  <si>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</si>
  <si>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</si>
  <si>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</si>
  <si>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</si>
  <si>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</si>
  <si>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</si>
  <si>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</si>
  <si>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</si>
  <si>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</si>
  <si>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</si>
  <si>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</si>
  <si>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</si>
  <si>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</si>
  <si>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</si>
  <si>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</si>
  <si>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</si>
  <si>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</si>
  <si>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</si>
  <si>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</si>
  <si>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</si>
  <si>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</si>
  <si>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</si>
  <si>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</si>
  <si>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</si>
  <si>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</si>
  <si>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</si>
  <si>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</si>
  <si>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</si>
  <si>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</si>
  <si>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</si>
  <si>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</si>
  <si>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</si>
  <si>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</si>
  <si>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</si>
  <si>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</si>
  <si>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</si>
  <si>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</si>
  <si>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</si>
  <si>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</si>
  <si>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</si>
  <si>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</si>
  <si>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</si>
  <si>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</si>
  <si>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</si>
  <si>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</si>
  <si>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</si>
  <si>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</si>
  <si>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</si>
  <si>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</si>
  <si>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</si>
  <si>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</si>
  <si>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</si>
  <si>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</si>
  <si>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</si>
  <si>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</si>
  <si>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</si>
  <si>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</si>
  <si>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</si>
  <si>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</si>
  <si>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</si>
  <si>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</si>
  <si>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</si>
  <si>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</si>
  <si>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</si>
  <si>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</si>
  <si>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</si>
  <si>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</si>
  <si>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</si>
  <si>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</si>
  <si>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</si>
  <si>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</si>
  <si>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</si>
  <si>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</si>
  <si>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</si>
  <si>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</si>
  <si>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</si>
  <si>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</si>
  <si>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</si>
  <si>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</si>
  <si>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</si>
  <si>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</si>
  <si>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</si>
  <si>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</si>
  <si>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</si>
  <si>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</si>
  <si>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</si>
  <si>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</si>
  <si>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</si>
  <si>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</si>
  <si>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</si>
  <si>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</si>
  <si>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</si>
  <si>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</si>
  <si>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</si>
  <si>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</si>
  <si>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</si>
  <si>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</si>
  <si>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</si>
  <si>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</si>
  <si>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</si>
  <si>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水需要の減少などにより水道料金収入が減収する一方、高度成長期以降に整備した施設の老朽化に伴う更新や再構築、地震などの災害対策に多額の費用が必要である。
　本市水道事業の具体的施策を策定した「鳥取市水道事業長期経営構想」のフォローアップを令和元年度に行ったところであり、引き続き効果的な施策を推進し、健全な経営に努める。
　また、統合した簡易水道施設の整備計画により、引き続き施設の統廃合やダウンサイジングなど、効率的な投資を行っていく。</t>
    <rPh sb="119" eb="121">
      <t>レイワ</t>
    </rPh>
    <rPh sb="121" eb="123">
      <t>ガンネン</t>
    </rPh>
    <rPh sb="123" eb="124">
      <t>ド</t>
    </rPh>
    <rPh sb="125" eb="126">
      <t>オコナ</t>
    </rPh>
    <rPh sb="135" eb="136">
      <t>ヒ</t>
    </rPh>
    <rPh sb="137" eb="138">
      <t>ツヅ</t>
    </rPh>
    <rPh sb="150" eb="152">
      <t>ケンゼン</t>
    </rPh>
    <rPh sb="153" eb="155">
      <t>ケイエイ</t>
    </rPh>
    <rPh sb="156" eb="157">
      <t>ツト</t>
    </rPh>
    <phoneticPr fontId="4"/>
  </si>
  <si>
    <t>①有形固定資産減価償却率：類似団体平均値に比べて低い水準で推移しているが、償却が進んでいる資産もあり、今後、修繕及び更新費が増えていくことが想定される。
②管路経年化率：類似団体平均値と概ね同水準で推移している。引き続き、本市独自の更新基準年数の設定に基づき管路の長寿命化を図るとともに、年度ごとの更新費用を平準化し、計画的な管路更新を実施する。
③管路更新率：令和2年度も送・配水管の更新が進み、類似団体平均値を上回った。今後も財源を確保し、整備計画に基づいた管路更新を行っていく。</t>
    <rPh sb="183" eb="185">
      <t>レイワ</t>
    </rPh>
    <rPh sb="186" eb="188">
      <t>ネンド</t>
    </rPh>
    <rPh sb="191" eb="192">
      <t>ハイ</t>
    </rPh>
    <phoneticPr fontId="4"/>
  </si>
  <si>
    <t>①経常収支比率：平成30年4月に実施した料金改定（平均改定率18.4％(統合前の簡易水道給水区域は令和2年4月実施)）等により100％以上を維持している。
②累積欠損金比率：累積欠損金は生じていない。
③流動比率：類似団体平均値には及ばないものの100％を超えて維持しており、短期的な債務に対する支払い能力は確保している。
➃企業債残高対給水収益比率：借入の抑制に努めているものの、類似団体平均値と乖離している。状況等の違いはあるが、引き続き計画的に改善を図る。
⑤料金回収率：平成29年4月に実施した簡易水道事業統合の影響により低下したものの、料金改定により統合前と同水準になった。今後も適切な料金収入の確保に努める。
⑥給水原価：簡易水道事業の統合による減価償却費の増などの要因により原価の上昇が続いている。
⑦施設利用率：統合前簡易水道区域の施設の統廃合等を進めており、また、令和2年度は凍結による破裂などにより配水量が増加したため、施設利用率は回復している。引き続き、施設の統廃合やダウンサイジング等を行っていく。
⑧有収率：90％以上を維持し、類似団体平均値を上回っている。引き続き、有収率の向上に努める。</t>
    <rPh sb="38" eb="39">
      <t>マエ</t>
    </rPh>
    <rPh sb="49" eb="51">
      <t>レイワ</t>
    </rPh>
    <rPh sb="52" eb="53">
      <t>ネン</t>
    </rPh>
    <rPh sb="54" eb="55">
      <t>ガツ</t>
    </rPh>
    <rPh sb="55" eb="57">
      <t>ジッシ</t>
    </rPh>
    <rPh sb="118" eb="119">
      <t>オヨ</t>
    </rPh>
    <rPh sb="355" eb="356">
      <t>ツヅ</t>
    </rPh>
    <rPh sb="370" eb="373">
      <t>トウゴウマエ</t>
    </rPh>
    <rPh sb="377" eb="379">
      <t>クイキ</t>
    </rPh>
    <rPh sb="380" eb="382">
      <t>シセツ</t>
    </rPh>
    <rPh sb="383" eb="386">
      <t>トウハイゴウ</t>
    </rPh>
    <rPh sb="386" eb="387">
      <t>トウ</t>
    </rPh>
    <rPh sb="388" eb="389">
      <t>スス</t>
    </rPh>
    <rPh sb="397" eb="399">
      <t>レイワ</t>
    </rPh>
    <rPh sb="400" eb="402">
      <t>ネンド</t>
    </rPh>
    <rPh sb="403" eb="405">
      <t>トウケツ</t>
    </rPh>
    <rPh sb="408" eb="410">
      <t>ハレツ</t>
    </rPh>
    <rPh sb="415" eb="418">
      <t>ハイスイリョウ</t>
    </rPh>
    <rPh sb="419" eb="421">
      <t>ゾウカ</t>
    </rPh>
    <rPh sb="426" eb="428">
      <t>シセツ</t>
    </rPh>
    <rPh sb="428" eb="431">
      <t>リヨウリツ</t>
    </rPh>
    <rPh sb="432" eb="434">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</si>
</sst>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0.59</c:v>
                </c:pt>
                <c:pt idx="2">
                  <c:v>0.6</c:v>
                </c:pt>
                <c:pt idx="3">
                  <c:v>0.79</c:v>
                </c:pt>
                <c:pt idx="4">
                  <c:v>0.8</c:v>
                </c:pt>
              </c:numCache>
            </c:numRef>
          </c:val>
          <c:extLst>
            <c:ext xmlns:c16="http://schemas.microsoft.com/office/drawing/2014/chart" uri="{C3380CC4-5D6E-409C-BE32-E72D297353CC}">
              <c16:uniqueId val="{00000000-A6D6-4DB4-996A-991548AD86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A6D6-4DB4-996A-991548AD86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62.74</c:v>
                </c:pt>
                <c:pt idx="1">
                  <c:v>62.9</c:v>
                </c:pt>
                <c:pt idx="2">
                  <c:v>62.07</c:v>
                </c:pt>
                <c:pt idx="3">
                  <c:v>60.07</c:v>
                </c:pt>
                <c:pt idx="4">
                  <c:v>62.42</c:v>
                </c:pt>
              </c:numCache>
            </c:numRef>
          </c:val>
          <c:extLst>
            <c:ext xmlns:c16="http://schemas.microsoft.com/office/drawing/2014/chart" uri="{C3380CC4-5D6E-409C-BE32-E72D297353CC}">
              <c16:uniqueId val="{00000000-AB99-4265-9B59-B0B2798A94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AB99-4265-9B59-B0B2798A94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92.53</c:v>
                </c:pt>
                <c:pt idx="1">
                  <c:v>90.16</c:v>
                </c:pt>
                <c:pt idx="2">
                  <c:v>91.66</c:v>
                </c:pt>
                <c:pt idx="3">
                  <c:v>92.32</c:v>
                </c:pt>
                <c:pt idx="4">
                  <c:v>90.65</c:v>
                </c:pt>
              </c:numCache>
            </c:numRef>
          </c:val>
          <c:extLst>
            <c:ext xmlns:c16="http://schemas.microsoft.com/office/drawing/2014/chart" uri="{C3380CC4-5D6E-409C-BE32-E72D297353CC}">
              <c16:uniqueId val="{00000000-D168-4442-BC26-28205A3B50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D168-4442-BC26-28205A3B50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97.94</c:v>
                </c:pt>
                <c:pt idx="1">
                  <c:v>98.39</c:v>
                </c:pt>
                <c:pt idx="2">
                  <c:v>107.34</c:v>
                </c:pt>
                <c:pt idx="3">
                  <c:v>107.27</c:v>
                </c:pt>
                <c:pt idx="4">
                  <c:v>107.08</c:v>
                </c:pt>
              </c:numCache>
            </c:numRef>
          </c:val>
          <c:extLst>
            <c:ext xmlns:c16="http://schemas.microsoft.com/office/drawing/2014/chart" uri="{C3380CC4-5D6E-409C-BE32-E72D297353CC}">
              <c16:uniqueId val="{00000000-71D2-4F8A-BA11-52D5F78DAAB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71D2-4F8A-BA11-52D5F78DAAB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44.04</c:v>
                </c:pt>
                <c:pt idx="1">
                  <c:v>40.32</c:v>
                </c:pt>
                <c:pt idx="2">
                  <c:v>41.9</c:v>
                </c:pt>
                <c:pt idx="3">
                  <c:v>43.08</c:v>
                </c:pt>
                <c:pt idx="4">
                  <c:v>44.5</c:v>
                </c:pt>
              </c:numCache>
            </c:numRef>
          </c:val>
          <c:extLst>
            <c:ext xmlns:c16="http://schemas.microsoft.com/office/drawing/2014/chart" uri="{C3380CC4-5D6E-409C-BE32-E72D297353CC}">
              <c16:uniqueId val="{00000000-A1C2-4290-A57E-804A08E592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A1C2-4290-A57E-804A08E592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15.97</c:v>
                </c:pt>
                <c:pt idx="1">
                  <c:v>15.21</c:v>
                </c:pt>
                <c:pt idx="2">
                  <c:v>16.649999999999999</c:v>
                </c:pt>
                <c:pt idx="3">
                  <c:v>19.68</c:v>
                </c:pt>
                <c:pt idx="4">
                  <c:v>21.95</c:v>
                </c:pt>
              </c:numCache>
            </c:numRef>
          </c:val>
          <c:extLst>
            <c:ext xmlns:c16="http://schemas.microsoft.com/office/drawing/2014/chart" uri="{C3380CC4-5D6E-409C-BE32-E72D297353CC}">
              <c16:uniqueId val="{00000000-8056-4F2B-8DA5-CF83C235F8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8056-4F2B-8DA5-CF83C235F8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64-4244-BC40-379318ABE5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C664-4244-BC40-379318ABE5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163.01</c:v>
                </c:pt>
                <c:pt idx="1">
                  <c:v>134.07</c:v>
                </c:pt>
                <c:pt idx="2">
                  <c:v>150.62</c:v>
                </c:pt>
                <c:pt idx="3">
                  <c:v>136.41999999999999</c:v>
                </c:pt>
                <c:pt idx="4">
                  <c:v>136.59</c:v>
                </c:pt>
              </c:numCache>
            </c:numRef>
          </c:val>
          <c:extLst>
            <c:ext xmlns:c16="http://schemas.microsoft.com/office/drawing/2014/chart" uri="{C3380CC4-5D6E-409C-BE32-E72D297353CC}">
              <c16:uniqueId val="{00000000-184F-4804-ACAA-1ABCBB842F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184F-4804-ACAA-1ABCBB842F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594.04</c:v>
                </c:pt>
                <c:pt idx="1">
                  <c:v>735.74</c:v>
                </c:pt>
                <c:pt idx="2">
                  <c:v>646.96</c:v>
                </c:pt>
                <c:pt idx="3">
                  <c:v>624.20000000000005</c:v>
                </c:pt>
                <c:pt idx="4">
                  <c:v>603.17999999999995</c:v>
                </c:pt>
              </c:numCache>
            </c:numRef>
          </c:val>
          <c:extLst>
            <c:ext xmlns:c16="http://schemas.microsoft.com/office/drawing/2014/chart" uri="{C3380CC4-5D6E-409C-BE32-E72D297353CC}">
              <c16:uniqueId val="{00000000-C950-42EF-8EEB-2720D696A2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C950-42EF-8EEB-2720D696A2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89.91</c:v>
                </c:pt>
                <c:pt idx="1">
                  <c:v>77.08</c:v>
                </c:pt>
                <c:pt idx="2">
                  <c:v>87.34</c:v>
                </c:pt>
                <c:pt idx="3">
                  <c:v>87.79</c:v>
                </c:pt>
                <c:pt idx="4">
                  <c:v>88.5</c:v>
                </c:pt>
              </c:numCache>
            </c:numRef>
          </c:val>
          <c:extLst>
            <c:ext xmlns:c16="http://schemas.microsoft.com/office/drawing/2014/chart" uri="{C3380CC4-5D6E-409C-BE32-E72D297353CC}">
              <c16:uniqueId val="{00000000-26C9-49CF-8CBB-66A863FADC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26C9-49CF-8CBB-66A863FADC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154.83000000000001</c:v>
                </c:pt>
                <c:pt idx="1">
                  <c:v>177.88</c:v>
                </c:pt>
                <c:pt idx="2">
                  <c:v>179.05</c:v>
                </c:pt>
                <c:pt idx="3">
                  <c:v>186.55</c:v>
                </c:pt>
                <c:pt idx="4">
                  <c:v>187.36</c:v>
                </c:pt>
              </c:numCache>
            </c:numRef>
          </c:val>
          <c:extLst>
            <c:ext xmlns:c16="http://schemas.microsoft.com/office/drawing/2014/chart" uri="{C3380CC4-5D6E-409C-BE32-E72D297353CC}">
              <c16:uniqueId val="{00000000-ABE3-490B-896A-221E1B260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ABE3-490B-896A-221E1B260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鳥取県　鳥取市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6" t="str">
        <f>データ!$M$6</f>
        <v>自治体職員</v>
      </c>
      <c r="AE8" s="86"/>
      <c r="AF8" s="86"/>
      <c r="AG8" s="86"/>
      <c r="AH8" s="86"/>
      <c r="AI8" s="86"/>
      <c r="AJ8" s="86"/>
      <c r="AK8" s="4"/>
      <c r="AL8" s="74">
        <f>データ!$R$6</f>
        <v>185890</v>
      </c>
      <c r="AM8" s="74"/>
      <c r="AN8" s="74"/>
      <c r="AO8" s="74"/>
      <c r="AP8" s="74"/>
      <c r="AQ8" s="74"/>
      <c r="AR8" s="74"/>
      <c r="AS8" s="74"/>
      <c r="AT8" s="70">
        <f>データ!$S$6</f>
        <v>765.31</v>
      </c>
      <c r="AU8" s="71"/>
      <c r="AV8" s="71"/>
      <c r="AW8" s="71"/>
      <c r="AX8" s="71"/>
      <c r="AY8" s="71"/>
      <c r="AZ8" s="71"/>
      <c r="BA8" s="71"/>
      <c r="BB8" s="73">
        <f>データ!$T$6</f>
        <v>242.9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61.5</v>
      </c>
      <c r="J10" s="71"/>
      <c r="K10" s="71"/>
      <c r="L10" s="71"/>
      <c r="M10" s="71"/>
      <c r="N10" s="71"/>
      <c r="O10" s="72"/>
      <c r="P10" s="73">
        <f>データ!$P$6</f>
        <v>99.02</v>
      </c>
      <c r="Q10" s="73"/>
      <c r="R10" s="73"/>
      <c r="S10" s="73"/>
      <c r="T10" s="73"/>
      <c r="U10" s="73"/>
      <c r="V10" s="73"/>
      <c r="W10" s="74">
        <f>データ!$Q$6</f>
        <v>2640</v>
      </c>
      <c r="X10" s="74"/>
      <c r="Y10" s="74"/>
      <c r="Z10" s="74"/>
      <c r="AA10" s="74"/>
      <c r="AB10" s="74"/>
      <c r="AC10" s="74"/>
      <c r="AD10" s="2"/>
      <c r="AE10" s="2"/>
      <c r="AF10" s="2"/>
      <c r="AG10" s="2"/>
      <c r="AH10" s="4"/>
      <c r="AI10" s="4"/>
      <c r="AJ10" s="4"/>
      <c r="AK10" s="4"/>
      <c r="AL10" s="74">
        <f>データ!$U$6</f>
        <v>183338</v>
      </c>
      <c r="AM10" s="74"/>
      <c r="AN10" s="74"/>
      <c r="AO10" s="74"/>
      <c r="AP10" s="74"/>
      <c r="AQ10" s="74"/>
      <c r="AR10" s="74"/>
      <c r="AS10" s="74"/>
      <c r="AT10" s="70">
        <f>データ!$V$6</f>
        <v>188.12</v>
      </c>
      <c r="AU10" s="71"/>
      <c r="AV10" s="71"/>
      <c r="AW10" s="71"/>
      <c r="AX10" s="71"/>
      <c r="AY10" s="71"/>
      <c r="AZ10" s="71"/>
      <c r="BA10" s="71"/>
      <c r="BB10" s="73">
        <f>データ!$W$6</f>
        <v>974.58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mtAnBl9fFAY7U4sn4EAyByC4o91cFQhftWq30ZGIhsEMWY2K3/oPCiy33zAGFT2bg8UmsroDZ4Bncf98fbSw==" saltValue="XukzBzVR7Ag2JF9BvcUG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312011</v>
      </c>
      <c r="D6" s="34">
        <f t="shared" si="3"/>
        <v>46</v>
      </c>
      <c r="E6" s="34">
        <f t="shared" si="3"/>
        <v>1</v>
      </c>
      <c r="F6" s="34">
        <f t="shared" si="3"/>
        <v>0</v>
      </c>
      <c r="G6" s="34">
        <f t="shared" si="3"/>
        <v>1</v>
      </c>
      <c r="H6" s="34" t="str">
        <f t="shared" si="3"/>
        <v>鳥取県　鳥取市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61.5</v>
      </c>
      <c r="P6" s="35">
        <f t="shared" si="3"/>
        <v>99.02</v>
      </c>
      <c r="Q6" s="35">
        <f t="shared" si="3"/>
        <v>2640</v>
      </c>
      <c r="R6" s="35">
        <f t="shared" si="3"/>
        <v>185890</v>
      </c>
      <c r="S6" s="35">
        <f t="shared" si="3"/>
        <v>765.31</v>
      </c>
      <c r="T6" s="35">
        <f t="shared" si="3"/>
        <v>242.9</v>
      </c>
      <c r="U6" s="35">
        <f t="shared" si="3"/>
        <v>183338</v>
      </c>
      <c r="V6" s="35">
        <f t="shared" si="3"/>
        <v>188.12</v>
      </c>
      <c r="W6" s="35">
        <f t="shared" si="3"/>
        <v>974.58</v>
      </c>
      <c r="X6" s="36">
        <f>IF(X7="",NA(),X7)</f>
        <v>97.94</v>
      </c>
      <c r="Y6" s="36">
        <f t="shared" ref="Y6:AG6" si="4">IF(Y7="",NA(),Y7)</f>
        <v>98.39</v>
      </c>
      <c r="Z6" s="36">
        <f t="shared" si="4"/>
        <v>107.34</v>
      </c>
      <c r="AA6" s="36">
        <f t="shared" si="4"/>
        <v>107.27</v>
      </c>
      <c r="AB6" s="36">
        <f t="shared" si="4"/>
        <v>107.08</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163.01</v>
      </c>
      <c r="AU6" s="36">
        <f t="shared" ref="AU6:BC6" si="6">IF(AU7="",NA(),AU7)</f>
        <v>134.07</v>
      </c>
      <c r="AV6" s="36">
        <f t="shared" si="6"/>
        <v>150.62</v>
      </c>
      <c r="AW6" s="36">
        <f t="shared" si="6"/>
        <v>136.41999999999999</v>
      </c>
      <c r="AX6" s="36">
        <f t="shared" si="6"/>
        <v>136.59</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594.04</v>
      </c>
      <c r="BF6" s="36">
        <f t="shared" ref="BF6:BN6" si="7">IF(BF7="",NA(),BF7)</f>
        <v>735.74</v>
      </c>
      <c r="BG6" s="36">
        <f t="shared" si="7"/>
        <v>646.96</v>
      </c>
      <c r="BH6" s="36">
        <f t="shared" si="7"/>
        <v>624.20000000000005</v>
      </c>
      <c r="BI6" s="36">
        <f t="shared" si="7"/>
        <v>603.17999999999995</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89.91</v>
      </c>
      <c r="BQ6" s="36">
        <f t="shared" ref="BQ6:BY6" si="8">IF(BQ7="",NA(),BQ7)</f>
        <v>77.08</v>
      </c>
      <c r="BR6" s="36">
        <f t="shared" si="8"/>
        <v>87.34</v>
      </c>
      <c r="BS6" s="36">
        <f t="shared" si="8"/>
        <v>87.79</v>
      </c>
      <c r="BT6" s="36">
        <f t="shared" si="8"/>
        <v>88.5</v>
      </c>
      <c r="BU6" s="36">
        <f t="shared" si="8"/>
        <v>107.61</v>
      </c>
      <c r="BV6" s="36">
        <f t="shared" si="8"/>
        <v>106.02</v>
      </c>
      <c r="BW6" s="36">
        <f t="shared" si="8"/>
        <v>104.84</v>
      </c>
      <c r="BX6" s="36">
        <f t="shared" si="8"/>
        <v>106.11</v>
      </c>
      <c r="BY6" s="36">
        <f t="shared" si="8"/>
        <v>103.75</v>
      </c>
      <c r="BZ6" s="35" t="str">
        <f>IF(BZ7="","",IF(BZ7="-","【-】","【"&amp;SUBSTITUTE(TEXT(BZ7,"#,##0.00"),"-","△")&amp;"】"))</f>
        <v>【100.05】</v>
      </c>
      <c r="CA6" s="36">
        <f>IF(CA7="",NA(),CA7)</f>
        <v>154.83000000000001</v>
      </c>
      <c r="CB6" s="36">
        <f t="shared" ref="CB6:CJ6" si="9">IF(CB7="",NA(),CB7)</f>
        <v>177.88</v>
      </c>
      <c r="CC6" s="36">
        <f t="shared" si="9"/>
        <v>179.05</v>
      </c>
      <c r="CD6" s="36">
        <f t="shared" si="9"/>
        <v>186.55</v>
      </c>
      <c r="CE6" s="36">
        <f t="shared" si="9"/>
        <v>187.36</v>
      </c>
      <c r="CF6" s="36">
        <f t="shared" si="9"/>
        <v>155.69</v>
      </c>
      <c r="CG6" s="36">
        <f t="shared" si="9"/>
        <v>158.6</v>
      </c>
      <c r="CH6" s="36">
        <f t="shared" si="9"/>
        <v>161.82</v>
      </c>
      <c r="CI6" s="36">
        <f t="shared" si="9"/>
        <v>161.03</v>
      </c>
      <c r="CJ6" s="36">
        <f t="shared" si="9"/>
        <v>159.93</v>
      </c>
      <c r="CK6" s="35" t="str">
        <f>IF(CK7="","",IF(CK7="-","【-】","【"&amp;SUBSTITUTE(TEXT(CK7,"#,##0.00"),"-","△")&amp;"】"))</f>
        <v>【166.40】</v>
      </c>
      <c r="CL6" s="36">
        <f>IF(CL7="",NA(),CL7)</f>
        <v>62.74</v>
      </c>
      <c r="CM6" s="36">
        <f t="shared" ref="CM6:CU6" si="10">IF(CM7="",NA(),CM7)</f>
        <v>62.9</v>
      </c>
      <c r="CN6" s="36">
        <f t="shared" si="10"/>
        <v>62.07</v>
      </c>
      <c r="CO6" s="36">
        <f t="shared" si="10"/>
        <v>60.07</v>
      </c>
      <c r="CP6" s="36">
        <f t="shared" si="10"/>
        <v>62.42</v>
      </c>
      <c r="CQ6" s="36">
        <f t="shared" si="10"/>
        <v>62.46</v>
      </c>
      <c r="CR6" s="36">
        <f t="shared" si="10"/>
        <v>62.88</v>
      </c>
      <c r="CS6" s="36">
        <f t="shared" si="10"/>
        <v>62.32</v>
      </c>
      <c r="CT6" s="36">
        <f t="shared" si="10"/>
        <v>61.71</v>
      </c>
      <c r="CU6" s="36">
        <f t="shared" si="10"/>
        <v>63.12</v>
      </c>
      <c r="CV6" s="35" t="str">
        <f>IF(CV7="","",IF(CV7="-","【-】","【"&amp;SUBSTITUTE(TEXT(CV7,"#,##0.00"),"-","△")&amp;"】"))</f>
        <v>【60.69】</v>
      </c>
      <c r="CW6" s="36">
        <f>IF(CW7="",NA(),CW7)</f>
        <v>92.53</v>
      </c>
      <c r="CX6" s="36">
        <f t="shared" ref="CX6:DF6" si="11">IF(CX7="",NA(),CX7)</f>
        <v>90.16</v>
      </c>
      <c r="CY6" s="36">
        <f t="shared" si="11"/>
        <v>91.66</v>
      </c>
      <c r="CZ6" s="36">
        <f t="shared" si="11"/>
        <v>92.32</v>
      </c>
      <c r="DA6" s="36">
        <f t="shared" si="11"/>
        <v>90.65</v>
      </c>
      <c r="DB6" s="36">
        <f t="shared" si="11"/>
        <v>90.62</v>
      </c>
      <c r="DC6" s="36">
        <f t="shared" si="11"/>
        <v>90.13</v>
      </c>
      <c r="DD6" s="36">
        <f t="shared" si="11"/>
        <v>90.19</v>
      </c>
      <c r="DE6" s="36">
        <f t="shared" si="11"/>
        <v>90.03</v>
      </c>
      <c r="DF6" s="36">
        <f t="shared" si="11"/>
        <v>90.09</v>
      </c>
      <c r="DG6" s="35" t="str">
        <f>IF(DG7="","",IF(DG7="-","【-】","【"&amp;SUBSTITUTE(TEXT(DG7,"#,##0.00"),"-","△")&amp;"】"))</f>
        <v>【89.82】</v>
      </c>
      <c r="DH6" s="36">
        <f>IF(DH7="",NA(),DH7)</f>
        <v>44.04</v>
      </c>
      <c r="DI6" s="36">
        <f t="shared" ref="DI6:DQ6" si="12">IF(DI7="",NA(),DI7)</f>
        <v>40.32</v>
      </c>
      <c r="DJ6" s="36">
        <f t="shared" si="12"/>
        <v>41.9</v>
      </c>
      <c r="DK6" s="36">
        <f t="shared" si="12"/>
        <v>43.08</v>
      </c>
      <c r="DL6" s="36">
        <f t="shared" si="12"/>
        <v>44.5</v>
      </c>
      <c r="DM6" s="36">
        <f t="shared" si="12"/>
        <v>48.01</v>
      </c>
      <c r="DN6" s="36">
        <f t="shared" si="12"/>
        <v>48.01</v>
      </c>
      <c r="DO6" s="36">
        <f t="shared" si="12"/>
        <v>48.86</v>
      </c>
      <c r="DP6" s="36">
        <f t="shared" si="12"/>
        <v>49.6</v>
      </c>
      <c r="DQ6" s="36">
        <f t="shared" si="12"/>
        <v>50.31</v>
      </c>
      <c r="DR6" s="35" t="str">
        <f>IF(DR7="","",IF(DR7="-","【-】","【"&amp;SUBSTITUTE(TEXT(DR7,"#,##0.00"),"-","△")&amp;"】"))</f>
        <v>【50.19】</v>
      </c>
      <c r="DS6" s="36">
        <f>IF(DS7="",NA(),DS7)</f>
        <v>15.97</v>
      </c>
      <c r="DT6" s="36">
        <f t="shared" ref="DT6:EB6" si="13">IF(DT7="",NA(),DT7)</f>
        <v>15.21</v>
      </c>
      <c r="DU6" s="36">
        <f t="shared" si="13"/>
        <v>16.649999999999999</v>
      </c>
      <c r="DV6" s="36">
        <f t="shared" si="13"/>
        <v>19.68</v>
      </c>
      <c r="DW6" s="36">
        <f t="shared" si="13"/>
        <v>21.95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0.48</v>
      </c>
      <c r="EE6" s="36">
        <f t="shared" ref="EE6:EM6" si="14">IF(EE7="",NA(),EE7)</f>
        <v>0.59</v>
      </c>
      <c r="EF6" s="36">
        <f t="shared" si="14"/>
        <v>0.6</v>
      </c>
      <c r="EG6" s="36">
        <f t="shared" si="14"/>
        <v>0.79</v>
      </c>
      <c r="EH6" s="36">
        <f t="shared" si="14"/>
        <v>0.8</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312011</v>
      </c>
      <c r="D7" s="38">
        <v>46</v>
      </c>
      <c r="E7" s="38">
        <v>1</v>
      </c>
      <c r="F7" s="38">
        <v>0</v>
      </c>
      <c r="G7" s="38">
        <v>1</v>
      </c>
      <c r="H7" s="38" t="s">
        <v>93</v>
      </c>
      <c r="I7" s="38" t="s">
        <v>94</v>
      </c>
      <c r="J7" s="38" t="s">
        <v>95</v>
      </c>
      <c r="K7" s="38" t="s">
        <v>96</v>
      </c>
      <c r="L7" s="38" t="s">
        <v>97</v>
      </c>
      <c r="M7" s="38" t="s">
        <v>98</v>
      </c>
      <c r="N7" s="39" t="s">
        <v>99</v>
      </c>
      <c r="O7" s="39">
        <v>61.5</v>
      </c>
      <c r="P7" s="39">
        <v>99.02</v>
      </c>
      <c r="Q7" s="39">
        <v>2640</v>
      </c>
      <c r="R7" s="39">
        <v>185890</v>
      </c>
      <c r="S7" s="39">
        <v>765.31</v>
      </c>
      <c r="T7" s="39">
        <v>242.9</v>
      </c>
      <c r="U7" s="39">
        <v>183338</v>
      </c>
      <c r="V7" s="39">
        <v>188.12</v>
      </c>
      <c r="W7" s="39">
        <v>974.58</v>
      </c>
      <c r="X7" s="39">
        <v>97.94</v>
      </c>
      <c r="Y7" s="39">
        <v>98.39</v>
      </c>
      <c r="Z7" s="39">
        <v>107.34</v>
      </c>
      <c r="AA7" s="39">
        <v>107.27</v>
      </c>
      <c r="AB7" s="39">
        <v>107.08</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163.01</v>
      </c>
      <c r="AU7" s="39">
        <v>134.07</v>
      </c>
      <c r="AV7" s="39">
        <v>150.62</v>
      </c>
      <c r="AW7" s="39">
        <v>136.41999999999999</v>
      </c>
      <c r="AX7" s="39">
        <v>136.59</v>
      </c>
      <c r="AY7" s="39">
        <v>311.99</v>
      </c>
      <c r="AZ7" s="39">
        <v>307.83</v>
      </c>
      <c r="BA7" s="39">
        <v>318.89</v>
      </c>
      <c r="BB7" s="39">
        <v>309.10000000000002</v>
      </c>
      <c r="BC7" s="39">
        <v>306.08</v>
      </c>
      <c r="BD7" s="39">
        <v>260.31</v>
      </c>
      <c r="BE7" s="39">
        <v>594.04</v>
      </c>
      <c r="BF7" s="39">
        <v>735.74</v>
      </c>
      <c r="BG7" s="39">
        <v>646.96</v>
      </c>
      <c r="BH7" s="39">
        <v>624.20000000000005</v>
      </c>
      <c r="BI7" s="39">
        <v>603.17999999999995</v>
      </c>
      <c r="BJ7" s="39">
        <v>291.77999999999997</v>
      </c>
      <c r="BK7" s="39">
        <v>295.44</v>
      </c>
      <c r="BL7" s="39">
        <v>290.07</v>
      </c>
      <c r="BM7" s="39">
        <v>290.42</v>
      </c>
      <c r="BN7" s="39">
        <v>294.66000000000003</v>
      </c>
      <c r="BO7" s="39">
        <v>275.67</v>
      </c>
      <c r="BP7" s="39">
        <v>89.91</v>
      </c>
      <c r="BQ7" s="39">
        <v>77.08</v>
      </c>
      <c r="BR7" s="39">
        <v>87.34</v>
      </c>
      <c r="BS7" s="39">
        <v>87.79</v>
      </c>
      <c r="BT7" s="39">
        <v>88.5</v>
      </c>
      <c r="BU7" s="39">
        <v>107.61</v>
      </c>
      <c r="BV7" s="39">
        <v>106.02</v>
      </c>
      <c r="BW7" s="39">
        <v>104.84</v>
      </c>
      <c r="BX7" s="39">
        <v>106.11</v>
      </c>
      <c r="BY7" s="39">
        <v>103.75</v>
      </c>
      <c r="BZ7" s="39">
        <v>100.05</v>
      </c>
      <c r="CA7" s="39">
        <v>154.83000000000001</v>
      </c>
      <c r="CB7" s="39">
        <v>177.88</v>
      </c>
      <c r="CC7" s="39">
        <v>179.05</v>
      </c>
      <c r="CD7" s="39">
        <v>186.55</v>
      </c>
      <c r="CE7" s="39">
        <v>187.36</v>
      </c>
      <c r="CF7" s="39">
        <v>155.69</v>
      </c>
      <c r="CG7" s="39">
        <v>158.6</v>
      </c>
      <c r="CH7" s="39">
        <v>161.82</v>
      </c>
      <c r="CI7" s="39">
        <v>161.03</v>
      </c>
      <c r="CJ7" s="39">
        <v>159.93</v>
      </c>
      <c r="CK7" s="39">
        <v>166.4</v>
      </c>
      <c r="CL7" s="39">
        <v>62.74</v>
      </c>
      <c r="CM7" s="39">
        <v>62.9</v>
      </c>
      <c r="CN7" s="39">
        <v>62.07</v>
      </c>
      <c r="CO7" s="39">
        <v>60.07</v>
      </c>
      <c r="CP7" s="39">
        <v>62.42</v>
      </c>
      <c r="CQ7" s="39">
        <v>62.46</v>
      </c>
      <c r="CR7" s="39">
        <v>62.88</v>
      </c>
      <c r="CS7" s="39">
        <v>62.32</v>
      </c>
      <c r="CT7" s="39">
        <v>61.71</v>
      </c>
      <c r="CU7" s="39">
        <v>63.12</v>
      </c>
      <c r="CV7" s="39">
        <v>60.69</v>
      </c>
      <c r="CW7" s="39">
        <v>92.53</v>
      </c>
      <c r="CX7" s="39">
        <v>90.16</v>
      </c>
      <c r="CY7" s="39">
        <v>91.66</v>
      </c>
      <c r="CZ7" s="39">
        <v>92.32</v>
      </c>
      <c r="DA7" s="39">
        <v>90.65</v>
      </c>
      <c r="DB7" s="39">
        <v>90.62</v>
      </c>
      <c r="DC7" s="39">
        <v>90.13</v>
      </c>
      <c r="DD7" s="39">
        <v>90.19</v>
      </c>
      <c r="DE7" s="39">
        <v>90.03</v>
      </c>
      <c r="DF7" s="39">
        <v>90.09</v>
      </c>
      <c r="DG7" s="39">
        <v>89.82</v>
      </c>
      <c r="DH7" s="39">
        <v>44.04</v>
      </c>
      <c r="DI7" s="39">
        <v>40.32</v>
      </c>
      <c r="DJ7" s="39">
        <v>41.9</v>
      </c>
      <c r="DK7" s="39">
        <v>43.08</v>
      </c>
      <c r="DL7" s="39">
        <v>44.5</v>
      </c>
      <c r="DM7" s="39">
        <v>48.01</v>
      </c>
      <c r="DN7" s="39">
        <v>48.01</v>
      </c>
      <c r="DO7" s="39">
        <v>48.86</v>
      </c>
      <c r="DP7" s="39">
        <v>49.6</v>
      </c>
      <c r="DQ7" s="39">
        <v>50.31</v>
      </c>
      <c r="DR7" s="39">
        <v>50.19</v>
      </c>
      <c r="DS7" s="39">
        <v>15.97</v>
      </c>
      <c r="DT7" s="39">
        <v>15.21</v>
      </c>
      <c r="DU7" s="39">
        <v>16.649999999999999</v>
      </c>
      <c r="DV7" s="39">
        <v>19.68</v>
      </c>
      <c r="DW7" s="39">
        <v>21.95</v>
      </c>
      <c r="DX7" s="39">
        <v>16.170000000000002</v>
      </c>
      <c r="DY7" s="39">
        <v>16.600000000000001</v>
      </c>
      <c r="DZ7" s="39">
        <v>18.510000000000002</v>
      </c>
      <c r="EA7" s="39">
        <v>20.49</v>
      </c>
      <c r="EB7" s="39">
        <v>21.34</v>
      </c>
      <c r="EC7" s="39">
        <v>20.63</v>
      </c>
      <c r="ED7" s="39">
        <v>0.48</v>
      </c>
      <c r="EE7" s="39">
        <v>0.59</v>
      </c>
      <c r="EF7" s="39">
        <v>0.6</v>
      </c>
      <c r="EG7" s="39">
        <v>0.79</v>
      </c>
      <c r="EH7" s="39">
        <v>0.8</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tw20180234</cp:lastModifiedBy>
  <cp:lastPrinted>2022-01-17T04:28:51Z</cp:lastPrinted>
  <dcterms:created xsi:type="dcterms:W3CDTF">2021-12-03T06:54:52Z</dcterms:created>
  <dcterms:modified xsi:type="dcterms:W3CDTF">2022-01-17T04:28:54Z</dcterms:modified>
  <cp:category/>
</cp:coreProperties>
</file>