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<sst xmlns="http://schemas.openxmlformats.org/spreadsheetml/2006/main" count="194" uniqueCount="63">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</sst>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-303</v>
      </c>
      <c r="C9" s="34">
        <f>C10+C11</f>
        <v>40</v>
      </c>
      <c r="D9" s="64">
        <f>IF(B9-C9=0,"-",(1-(B9/(B9-C9)))*-1)</f>
        <v>-0.11661807580174932</v>
      </c>
      <c r="E9" s="34">
        <f>E10+E11</f>
        <v>-5109</v>
      </c>
      <c r="F9" s="64">
        <f>IF(B9-E9=0,"-",(1-(B9/(B9-E9)))*-1)</f>
        <v>-1.0630461922596754</v>
      </c>
      <c r="G9" s="34">
        <f>G10+G11</f>
        <v>-351</v>
      </c>
      <c r="H9" s="34">
        <f>H10+H11</f>
        <v>323</v>
      </c>
      <c r="I9" s="34">
        <f>I10+I11</f>
        <v>3710</v>
      </c>
      <c r="J9" s="34">
        <f>J10+J11</f>
        <v>674</v>
      </c>
      <c r="K9" s="34">
        <f>K10+K11</f>
        <v>7611</v>
      </c>
      <c r="L9" s="51">
        <f t="shared" ref="L9:L19" si="0">M9-N9</f>
        <v>-7.547739163001296</v>
      </c>
      <c r="M9" s="55">
        <v>6.9456403123915074</v>
      </c>
      <c r="N9" s="55">
        <v>14.493379475392803</v>
      </c>
      <c r="O9" s="34">
        <f t="shared" ref="O9:W9" si="1">O10+O11</f>
        <v>48</v>
      </c>
      <c r="P9" s="34">
        <f t="shared" si="1"/>
        <v>846</v>
      </c>
      <c r="Q9" s="34">
        <f t="shared" si="1"/>
        <v>14932</v>
      </c>
      <c r="R9" s="34">
        <f t="shared" si="1"/>
        <v>498</v>
      </c>
      <c r="S9" s="34">
        <f t="shared" si="1"/>
        <v>348</v>
      </c>
      <c r="T9" s="34">
        <f t="shared" si="1"/>
        <v>798</v>
      </c>
      <c r="U9" s="34">
        <f t="shared" si="1"/>
        <v>16140</v>
      </c>
      <c r="V9" s="34">
        <f t="shared" si="1"/>
        <v>450</v>
      </c>
      <c r="W9" s="34">
        <f t="shared" si="1"/>
        <v>348</v>
      </c>
      <c r="X9" s="51">
        <v>1.0321694581882106</v>
      </c>
    </row>
    <row r="10" spans="1:24" ht="18.75" customHeight="1" x14ac:dyDescent="0.15">
      <c r="A10" s="6" t="s">
        <v>28</v>
      </c>
      <c r="B10" s="35">
        <f>B20+B21+B22+B23</f>
        <v>-86</v>
      </c>
      <c r="C10" s="35">
        <f>C20+C21+C22+C23</f>
        <v>119</v>
      </c>
      <c r="D10" s="65">
        <f t="shared" ref="D10:D38" si="2">IF(B10-C10=0,"-",(1-(B10/(B10-C10)))*-1)</f>
        <v>-0.58048780487804885</v>
      </c>
      <c r="E10" s="35">
        <f>E20+E21+E22+E23</f>
        <v>-3007</v>
      </c>
      <c r="F10" s="65">
        <f t="shared" ref="F10:F38" si="3">IF(B10-E10=0,"-",(1-(B10/(B10-E10)))*-1)</f>
        <v>-1.0294419719274222</v>
      </c>
      <c r="G10" s="35">
        <f>G20+G21+G22+G23</f>
        <v>-207</v>
      </c>
      <c r="H10" s="35">
        <f>H20+H21+H22+H23</f>
        <v>254</v>
      </c>
      <c r="I10" s="35">
        <f>I20+I21+I22+I23</f>
        <v>2964</v>
      </c>
      <c r="J10" s="35">
        <f>J20+J21+J22+J23</f>
        <v>461</v>
      </c>
      <c r="K10" s="35">
        <f>K20+K21+K22+K23</f>
        <v>5229</v>
      </c>
      <c r="L10" s="48">
        <f t="shared" si="0"/>
        <v>-5.9198993080405167</v>
      </c>
      <c r="M10" s="56">
        <v>7.2640310349869139</v>
      </c>
      <c r="N10" s="56">
        <v>13.183930343027431</v>
      </c>
      <c r="O10" s="35">
        <f t="shared" ref="O10:W10" si="4">O20+O21+O22+O23</f>
        <v>121</v>
      </c>
      <c r="P10" s="35">
        <f t="shared" si="4"/>
        <v>657</v>
      </c>
      <c r="Q10" s="35">
        <f t="shared" si="4"/>
        <v>11554</v>
      </c>
      <c r="R10" s="35">
        <f t="shared" si="4"/>
        <v>415</v>
      </c>
      <c r="S10" s="35">
        <f t="shared" si="4"/>
        <v>242</v>
      </c>
      <c r="T10" s="35">
        <f t="shared" si="4"/>
        <v>536</v>
      </c>
      <c r="U10" s="35">
        <f t="shared" si="4"/>
        <v>12296</v>
      </c>
      <c r="V10" s="35">
        <f t="shared" si="4"/>
        <v>355</v>
      </c>
      <c r="W10" s="35">
        <f t="shared" si="4"/>
        <v>181</v>
      </c>
      <c r="X10" s="48">
        <v>3.460424233202426</v>
      </c>
    </row>
    <row r="11" spans="1:24" ht="18.75" customHeight="1" x14ac:dyDescent="0.15">
      <c r="A11" s="2" t="s">
        <v>27</v>
      </c>
      <c r="B11" s="36">
        <f>B12+B13+B14+B15+B16</f>
        <v>-217</v>
      </c>
      <c r="C11" s="36">
        <f>C12+C13+C14+C15+C16</f>
        <v>-79</v>
      </c>
      <c r="D11" s="66">
        <f t="shared" si="2"/>
        <v>0.57246376811594213</v>
      </c>
      <c r="E11" s="36">
        <f>E12+E13+E14+E15+E16</f>
        <v>-2102</v>
      </c>
      <c r="F11" s="66">
        <f t="shared" si="3"/>
        <v>-1.1151193633952254</v>
      </c>
      <c r="G11" s="36">
        <f>G12+G13+G14+G15+G16</f>
        <v>-144</v>
      </c>
      <c r="H11" s="36">
        <f>H12+H13+H14+H15+H16</f>
        <v>69</v>
      </c>
      <c r="I11" s="36">
        <f>I12+I13+I14+I15+I16</f>
        <v>746</v>
      </c>
      <c r="J11" s="36">
        <f>J12+J13+J14+J15+J16</f>
        <v>213</v>
      </c>
      <c r="K11" s="36">
        <f>K12+K13+K14+K15+K16</f>
        <v>2382</v>
      </c>
      <c r="L11" s="50">
        <f t="shared" si="0"/>
        <v>-12.481385376784196</v>
      </c>
      <c r="M11" s="57">
        <v>5.9806638263757606</v>
      </c>
      <c r="N11" s="57">
        <v>18.462049203159957</v>
      </c>
      <c r="O11" s="36">
        <f t="shared" ref="O11:W11" si="5">O12+O13+O14+O15+O16</f>
        <v>-73</v>
      </c>
      <c r="P11" s="36">
        <f t="shared" si="5"/>
        <v>189</v>
      </c>
      <c r="Q11" s="36">
        <f t="shared" si="5"/>
        <v>3378</v>
      </c>
      <c r="R11" s="36">
        <f t="shared" si="5"/>
        <v>83</v>
      </c>
      <c r="S11" s="36">
        <f t="shared" si="5"/>
        <v>106</v>
      </c>
      <c r="T11" s="36">
        <f t="shared" si="5"/>
        <v>262</v>
      </c>
      <c r="U11" s="36">
        <f t="shared" si="5"/>
        <v>3844</v>
      </c>
      <c r="V11" s="36">
        <f t="shared" si="5"/>
        <v>95</v>
      </c>
      <c r="W11" s="36">
        <f t="shared" si="5"/>
        <v>167</v>
      </c>
      <c r="X11" s="53">
        <v>-6.3273689757308702</v>
      </c>
    </row>
    <row r="12" spans="1:24" ht="18.75" customHeight="1" x14ac:dyDescent="0.15">
      <c r="A12" s="6" t="s">
        <v>26</v>
      </c>
      <c r="B12" s="35">
        <f>B24</f>
        <v>-15</v>
      </c>
      <c r="C12" s="35">
        <f>C24</f>
        <v>-22</v>
      </c>
      <c r="D12" s="65">
        <f t="shared" si="2"/>
        <v>-3.1428571428571428</v>
      </c>
      <c r="E12" s="35">
        <f>E24</f>
        <v>-130</v>
      </c>
      <c r="F12" s="65">
        <f t="shared" si="3"/>
        <v>-1.1304347826086956</v>
      </c>
      <c r="G12" s="35">
        <f>G24</f>
        <v>-4</v>
      </c>
      <c r="H12" s="35">
        <f>H24</f>
        <v>7</v>
      </c>
      <c r="I12" s="35">
        <f>I24</f>
        <v>77</v>
      </c>
      <c r="J12" s="35">
        <f>J24</f>
        <v>11</v>
      </c>
      <c r="K12" s="35">
        <f>K24</f>
        <v>159</v>
      </c>
      <c r="L12" s="48">
        <f t="shared" si="0"/>
        <v>-4.4301358473848547</v>
      </c>
      <c r="M12" s="56">
        <v>7.752737732923495</v>
      </c>
      <c r="N12" s="56">
        <v>12.18287358030835</v>
      </c>
      <c r="O12" s="35">
        <f t="shared" ref="O12:W12" si="6">O24</f>
        <v>-11</v>
      </c>
      <c r="P12" s="35">
        <f t="shared" si="6"/>
        <v>15</v>
      </c>
      <c r="Q12" s="35">
        <f t="shared" si="6"/>
        <v>282</v>
      </c>
      <c r="R12" s="35">
        <f t="shared" si="6"/>
        <v>6</v>
      </c>
      <c r="S12" s="35">
        <f t="shared" si="6"/>
        <v>9</v>
      </c>
      <c r="T12" s="35">
        <f t="shared" si="6"/>
        <v>26</v>
      </c>
      <c r="U12" s="35">
        <f t="shared" si="6"/>
        <v>330</v>
      </c>
      <c r="V12" s="35">
        <f t="shared" si="6"/>
        <v>6</v>
      </c>
      <c r="W12" s="35">
        <f t="shared" si="6"/>
        <v>20</v>
      </c>
      <c r="X12" s="48">
        <v>-12.182873580308346</v>
      </c>
    </row>
    <row r="13" spans="1:24" ht="18.75" customHeight="1" x14ac:dyDescent="0.15">
      <c r="A13" s="4" t="s">
        <v>25</v>
      </c>
      <c r="B13" s="37">
        <f>B25+B26+B27</f>
        <v>-41</v>
      </c>
      <c r="C13" s="37">
        <f>C25+C26+C27</f>
        <v>2</v>
      </c>
      <c r="D13" s="67">
        <f t="shared" si="2"/>
        <v>-4.6511627906976716E-2</v>
      </c>
      <c r="E13" s="37">
        <f>E25+E26+E27</f>
        <v>-552</v>
      </c>
      <c r="F13" s="67">
        <f t="shared" si="3"/>
        <v>-1.0802348336594911</v>
      </c>
      <c r="G13" s="37">
        <f>G25+G26+G27</f>
        <v>-35</v>
      </c>
      <c r="H13" s="37">
        <f>H25+H26+H27</f>
        <v>14</v>
      </c>
      <c r="I13" s="37">
        <f>I25+I26+I27</f>
        <v>113</v>
      </c>
      <c r="J13" s="37">
        <f>J25+J26+J27</f>
        <v>49</v>
      </c>
      <c r="K13" s="37">
        <f>K25+K26+K27</f>
        <v>450</v>
      </c>
      <c r="L13" s="49">
        <f t="shared" si="0"/>
        <v>-16.793543917582149</v>
      </c>
      <c r="M13" s="58">
        <v>6.7174175670328609</v>
      </c>
      <c r="N13" s="58">
        <v>23.510961484615009</v>
      </c>
      <c r="O13" s="37">
        <f t="shared" ref="O13:W13" si="7">O25+O26+O27</f>
        <v>-6</v>
      </c>
      <c r="P13" s="37">
        <f t="shared" si="7"/>
        <v>30</v>
      </c>
      <c r="Q13" s="37">
        <f t="shared" si="7"/>
        <v>493</v>
      </c>
      <c r="R13" s="37">
        <f t="shared" si="7"/>
        <v>18</v>
      </c>
      <c r="S13" s="37">
        <f t="shared" si="7"/>
        <v>12</v>
      </c>
      <c r="T13" s="37">
        <f t="shared" si="7"/>
        <v>36</v>
      </c>
      <c r="U13" s="37">
        <f t="shared" si="7"/>
        <v>708</v>
      </c>
      <c r="V13" s="37">
        <f t="shared" si="7"/>
        <v>18</v>
      </c>
      <c r="W13" s="37">
        <f t="shared" si="7"/>
        <v>18</v>
      </c>
      <c r="X13" s="49">
        <v>-2.8788932430140797</v>
      </c>
    </row>
    <row r="14" spans="1:24" ht="18.75" customHeight="1" x14ac:dyDescent="0.15">
      <c r="A14" s="4" t="s">
        <v>24</v>
      </c>
      <c r="B14" s="37">
        <f>B28+B29+B30+B31</f>
        <v>-76</v>
      </c>
      <c r="C14" s="37">
        <f>C28+C29+C30+C31</f>
        <v>-62</v>
      </c>
      <c r="D14" s="67">
        <f t="shared" si="2"/>
        <v>4.4285714285714288</v>
      </c>
      <c r="E14" s="37">
        <f>E28+E29+E30+E31</f>
        <v>-582</v>
      </c>
      <c r="F14" s="67">
        <f t="shared" si="3"/>
        <v>-1.150197628458498</v>
      </c>
      <c r="G14" s="37">
        <f>G28+G29+G30+G31</f>
        <v>-46</v>
      </c>
      <c r="H14" s="37">
        <f>H28+H29+H30+H31</f>
        <v>33</v>
      </c>
      <c r="I14" s="37">
        <f>I28+I29+I30+I31</f>
        <v>347</v>
      </c>
      <c r="J14" s="37">
        <f>J28+J29+J30+J31</f>
        <v>79</v>
      </c>
      <c r="K14" s="37">
        <f>K28+K29+K30+K31</f>
        <v>855</v>
      </c>
      <c r="L14" s="49">
        <f t="shared" si="0"/>
        <v>-10.421444713894413</v>
      </c>
      <c r="M14" s="58">
        <v>7.4762538164894687</v>
      </c>
      <c r="N14" s="58">
        <v>17.897698530383881</v>
      </c>
      <c r="O14" s="37">
        <f t="shared" ref="O14:W14" si="8">O28+O29+O30+O31</f>
        <v>-30</v>
      </c>
      <c r="P14" s="37">
        <f t="shared" si="8"/>
        <v>65</v>
      </c>
      <c r="Q14" s="37">
        <f t="shared" si="8"/>
        <v>1331</v>
      </c>
      <c r="R14" s="37">
        <f t="shared" si="8"/>
        <v>24</v>
      </c>
      <c r="S14" s="37">
        <f t="shared" si="8"/>
        <v>41</v>
      </c>
      <c r="T14" s="37">
        <f t="shared" si="8"/>
        <v>95</v>
      </c>
      <c r="U14" s="37">
        <f t="shared" si="8"/>
        <v>1405</v>
      </c>
      <c r="V14" s="37">
        <f t="shared" si="8"/>
        <v>30</v>
      </c>
      <c r="W14" s="37">
        <f t="shared" si="8"/>
        <v>65</v>
      </c>
      <c r="X14" s="49">
        <v>-6.7965943786267911</v>
      </c>
    </row>
    <row r="15" spans="1:24" ht="18.75" customHeight="1" x14ac:dyDescent="0.15">
      <c r="A15" s="4" t="s">
        <v>23</v>
      </c>
      <c r="B15" s="37">
        <f>B32+B33+B34+B35</f>
        <v>-59</v>
      </c>
      <c r="C15" s="37">
        <f>C32+C33+C34+C35</f>
        <v>-5</v>
      </c>
      <c r="D15" s="67">
        <f t="shared" si="2"/>
        <v>9.259259259259256E-2</v>
      </c>
      <c r="E15" s="37">
        <f>E32+E33+E34+E35</f>
        <v>-537</v>
      </c>
      <c r="F15" s="67">
        <f t="shared" si="3"/>
        <v>-1.1234309623430963</v>
      </c>
      <c r="G15" s="37">
        <f>G32+G33+G34+G35</f>
        <v>-50</v>
      </c>
      <c r="H15" s="37">
        <f>H32+H33+H34+H35</f>
        <v>12</v>
      </c>
      <c r="I15" s="37">
        <f>I32+I33+I34+I35</f>
        <v>177</v>
      </c>
      <c r="J15" s="37">
        <f>J32+J33+J34+J35</f>
        <v>62</v>
      </c>
      <c r="K15" s="39">
        <f>K32+K33+K34+K35</f>
        <v>663</v>
      </c>
      <c r="L15" s="49">
        <f>M15-N15</f>
        <v>-14.987898811562278</v>
      </c>
      <c r="M15" s="58">
        <v>3.5970957147749472</v>
      </c>
      <c r="N15" s="58">
        <v>18.584994526337226</v>
      </c>
      <c r="O15" s="39">
        <f t="shared" ref="O15:W15" si="9">O32+O33+O34+O35</f>
        <v>-9</v>
      </c>
      <c r="P15" s="37">
        <f t="shared" si="9"/>
        <v>70</v>
      </c>
      <c r="Q15" s="37">
        <f t="shared" si="9"/>
        <v>1054</v>
      </c>
      <c r="R15" s="37">
        <f t="shared" si="9"/>
        <v>32</v>
      </c>
      <c r="S15" s="37">
        <f t="shared" si="9"/>
        <v>38</v>
      </c>
      <c r="T15" s="37">
        <f>T32+T33+T34+T35</f>
        <v>79</v>
      </c>
      <c r="U15" s="37">
        <f t="shared" si="9"/>
        <v>1105</v>
      </c>
      <c r="V15" s="37">
        <f t="shared" si="9"/>
        <v>33</v>
      </c>
      <c r="W15" s="37">
        <f t="shared" si="9"/>
        <v>46</v>
      </c>
      <c r="X15" s="49">
        <v>-2.6978217860812066</v>
      </c>
    </row>
    <row r="16" spans="1:24" ht="18.75" customHeight="1" x14ac:dyDescent="0.15">
      <c r="A16" s="2" t="s">
        <v>22</v>
      </c>
      <c r="B16" s="36">
        <f>B36+B37+B38</f>
        <v>-26</v>
      </c>
      <c r="C16" s="36">
        <f>C36+C37+C38</f>
        <v>8</v>
      </c>
      <c r="D16" s="66">
        <f t="shared" si="2"/>
        <v>-0.23529411764705888</v>
      </c>
      <c r="E16" s="36">
        <f>E36+E37+E38</f>
        <v>-301</v>
      </c>
      <c r="F16" s="66">
        <f t="shared" si="3"/>
        <v>-1.0945454545454545</v>
      </c>
      <c r="G16" s="36">
        <f>G36+G37+G38</f>
        <v>-9</v>
      </c>
      <c r="H16" s="36">
        <f>H36+H37+H38</f>
        <v>3</v>
      </c>
      <c r="I16" s="36">
        <f>I36+I37+I38</f>
        <v>32</v>
      </c>
      <c r="J16" s="36">
        <f>J36+J37+J38</f>
        <v>12</v>
      </c>
      <c r="K16" s="36">
        <f>K36+K37+K38</f>
        <v>255</v>
      </c>
      <c r="L16" s="50">
        <f t="shared" si="0"/>
        <v>-11.248035445863907</v>
      </c>
      <c r="M16" s="57">
        <v>3.7493451486213023</v>
      </c>
      <c r="N16" s="57">
        <v>14.997380594485209</v>
      </c>
      <c r="O16" s="36">
        <f t="shared" ref="O16:W16" si="10">O36+O37+O38</f>
        <v>-17</v>
      </c>
      <c r="P16" s="36">
        <f t="shared" si="10"/>
        <v>9</v>
      </c>
      <c r="Q16" s="36">
        <f t="shared" si="10"/>
        <v>218</v>
      </c>
      <c r="R16" s="36">
        <f t="shared" si="10"/>
        <v>3</v>
      </c>
      <c r="S16" s="36">
        <f t="shared" si="10"/>
        <v>6</v>
      </c>
      <c r="T16" s="36">
        <f t="shared" si="10"/>
        <v>26</v>
      </c>
      <c r="U16" s="36">
        <f t="shared" si="10"/>
        <v>296</v>
      </c>
      <c r="V16" s="36">
        <f t="shared" si="10"/>
        <v>8</v>
      </c>
      <c r="W16" s="36">
        <f t="shared" si="10"/>
        <v>18</v>
      </c>
      <c r="X16" s="53">
        <v>-21.246289175520712</v>
      </c>
    </row>
    <row r="17" spans="1:24" ht="18.75" customHeight="1" x14ac:dyDescent="0.15">
      <c r="A17" s="6" t="s">
        <v>21</v>
      </c>
      <c r="B17" s="35">
        <f>B12+B13+B20</f>
        <v>-104</v>
      </c>
      <c r="C17" s="35">
        <f>C12+C13+C20</f>
        <v>0</v>
      </c>
      <c r="D17" s="65">
        <f t="shared" si="2"/>
        <v>0</v>
      </c>
      <c r="E17" s="35">
        <f>E12+E13+E20</f>
        <v>-1997</v>
      </c>
      <c r="F17" s="65">
        <f t="shared" si="3"/>
        <v>-1.0549392498679344</v>
      </c>
      <c r="G17" s="35">
        <f>G12+G13+G20</f>
        <v>-143</v>
      </c>
      <c r="H17" s="35">
        <f>H12+H13+H20</f>
        <v>127</v>
      </c>
      <c r="I17" s="35">
        <f>I12+I13+I20</f>
        <v>1486</v>
      </c>
      <c r="J17" s="35">
        <f>J12+J13+J20</f>
        <v>270</v>
      </c>
      <c r="K17" s="35">
        <f>K12+K13+K20</f>
        <v>2882</v>
      </c>
      <c r="L17" s="48">
        <f t="shared" si="0"/>
        <v>-7.5786791623276271</v>
      </c>
      <c r="M17" s="56">
        <v>6.7307150602490102</v>
      </c>
      <c r="N17" s="56">
        <v>14.309394222576637</v>
      </c>
      <c r="O17" s="35">
        <f t="shared" ref="O17:W17" si="11">O12+O13+O20</f>
        <v>39</v>
      </c>
      <c r="P17" s="35">
        <f t="shared" si="11"/>
        <v>273</v>
      </c>
      <c r="Q17" s="35">
        <f t="shared" si="11"/>
        <v>5073</v>
      </c>
      <c r="R17" s="35">
        <f t="shared" si="11"/>
        <v>169</v>
      </c>
      <c r="S17" s="35">
        <f t="shared" si="11"/>
        <v>104</v>
      </c>
      <c r="T17" s="35">
        <f t="shared" si="11"/>
        <v>234</v>
      </c>
      <c r="U17" s="35">
        <f t="shared" si="11"/>
        <v>5674</v>
      </c>
      <c r="V17" s="35">
        <f t="shared" si="11"/>
        <v>159</v>
      </c>
      <c r="W17" s="35">
        <f t="shared" si="11"/>
        <v>75</v>
      </c>
      <c r="X17" s="48">
        <v>2.0669124988166256</v>
      </c>
    </row>
    <row r="18" spans="1:24" ht="18.75" customHeight="1" x14ac:dyDescent="0.15">
      <c r="A18" s="4" t="s">
        <v>20</v>
      </c>
      <c r="B18" s="37">
        <f>B14+B22</f>
        <v>-136</v>
      </c>
      <c r="C18" s="37">
        <f>C14+C22</f>
        <v>-52</v>
      </c>
      <c r="D18" s="67">
        <f t="shared" si="2"/>
        <v>0.61904761904761907</v>
      </c>
      <c r="E18" s="37">
        <f>E14+E22</f>
        <v>-1259</v>
      </c>
      <c r="F18" s="67">
        <f t="shared" si="3"/>
        <v>-1.1211041852181656</v>
      </c>
      <c r="G18" s="37">
        <f>G14+G22</f>
        <v>-95</v>
      </c>
      <c r="H18" s="37">
        <f>H14+H22</f>
        <v>54</v>
      </c>
      <c r="I18" s="37">
        <f>I14+I22</f>
        <v>643</v>
      </c>
      <c r="J18" s="37">
        <f>J14+J22</f>
        <v>149</v>
      </c>
      <c r="K18" s="37">
        <f>K14+K22</f>
        <v>1573</v>
      </c>
      <c r="L18" s="49">
        <f t="shared" si="0"/>
        <v>-11.453495669637256</v>
      </c>
      <c r="M18" s="58">
        <v>6.5104080648464384</v>
      </c>
      <c r="N18" s="58">
        <v>17.963903734483694</v>
      </c>
      <c r="O18" s="37">
        <f t="shared" ref="O18:W18" si="12">O14+O22</f>
        <v>-41</v>
      </c>
      <c r="P18" s="37">
        <f t="shared" si="12"/>
        <v>133</v>
      </c>
      <c r="Q18" s="37">
        <f t="shared" si="12"/>
        <v>2531</v>
      </c>
      <c r="R18" s="37">
        <f t="shared" si="12"/>
        <v>52</v>
      </c>
      <c r="S18" s="37">
        <f t="shared" si="12"/>
        <v>81</v>
      </c>
      <c r="T18" s="37">
        <f t="shared" si="12"/>
        <v>174</v>
      </c>
      <c r="U18" s="37">
        <f t="shared" si="12"/>
        <v>2860</v>
      </c>
      <c r="V18" s="37">
        <f t="shared" si="12"/>
        <v>64</v>
      </c>
      <c r="W18" s="37">
        <f t="shared" si="12"/>
        <v>110</v>
      </c>
      <c r="X18" s="49">
        <v>-4.9430876047908185</v>
      </c>
    </row>
    <row r="19" spans="1:24" ht="18.75" customHeight="1" x14ac:dyDescent="0.15">
      <c r="A19" s="2" t="s">
        <v>19</v>
      </c>
      <c r="B19" s="36">
        <f>B15+B16+B21+B23</f>
        <v>-63</v>
      </c>
      <c r="C19" s="36">
        <f>C15+C16+C21+C23</f>
        <v>92</v>
      </c>
      <c r="D19" s="66">
        <f t="shared" si="2"/>
        <v>-0.59354838709677415</v>
      </c>
      <c r="E19" s="36">
        <f>E15+E16+E21+E23</f>
        <v>-1853</v>
      </c>
      <c r="F19" s="66">
        <f t="shared" si="3"/>
        <v>-1.035195530726257</v>
      </c>
      <c r="G19" s="36">
        <f>G15+G16+G21+G23</f>
        <v>-113</v>
      </c>
      <c r="H19" s="36">
        <f>H15+H16+H21+H23</f>
        <v>142</v>
      </c>
      <c r="I19" s="36">
        <f>I15+I16+I21+I23</f>
        <v>1581</v>
      </c>
      <c r="J19" s="36">
        <f>J15+J16+J21+J23</f>
        <v>255</v>
      </c>
      <c r="K19" s="38">
        <f>K15+K16+K21+K23</f>
        <v>3156</v>
      </c>
      <c r="L19" s="50">
        <f t="shared" si="0"/>
        <v>-5.8425537647393631</v>
      </c>
      <c r="M19" s="57">
        <v>7.3419702176370754</v>
      </c>
      <c r="N19" s="57">
        <v>13.184523982376438</v>
      </c>
      <c r="O19" s="38">
        <f t="shared" ref="O19:W19" si="13">O15+O16+O21+O23</f>
        <v>50</v>
      </c>
      <c r="P19" s="38">
        <f>P15+P16+P21+P23</f>
        <v>440</v>
      </c>
      <c r="Q19" s="36">
        <f t="shared" si="13"/>
        <v>7328</v>
      </c>
      <c r="R19" s="36">
        <f t="shared" si="13"/>
        <v>277</v>
      </c>
      <c r="S19" s="36">
        <f t="shared" si="13"/>
        <v>163</v>
      </c>
      <c r="T19" s="36">
        <f t="shared" si="13"/>
        <v>390</v>
      </c>
      <c r="U19" s="36">
        <f t="shared" si="13"/>
        <v>7606</v>
      </c>
      <c r="V19" s="36">
        <f t="shared" si="13"/>
        <v>227</v>
      </c>
      <c r="W19" s="36">
        <f t="shared" si="13"/>
        <v>163</v>
      </c>
      <c r="X19" s="53">
        <v>2.5852007808581234</v>
      </c>
    </row>
    <row r="20" spans="1:24" ht="18.75" customHeight="1" x14ac:dyDescent="0.15">
      <c r="A20" s="5" t="s">
        <v>18</v>
      </c>
      <c r="B20" s="40">
        <f>G20+O20</f>
        <v>-48</v>
      </c>
      <c r="C20" s="40">
        <v>20</v>
      </c>
      <c r="D20" s="68">
        <f t="shared" si="2"/>
        <v>-0.29411764705882348</v>
      </c>
      <c r="E20" s="40">
        <f>I20-K20+Q20-U20</f>
        <v>-1315</v>
      </c>
      <c r="F20" s="68">
        <f t="shared" si="3"/>
        <v>-1.0378847671665352</v>
      </c>
      <c r="G20" s="40">
        <f>H20-J20</f>
        <v>-104</v>
      </c>
      <c r="H20" s="40">
        <v>106</v>
      </c>
      <c r="I20" s="40">
        <v>1296</v>
      </c>
      <c r="J20" s="40">
        <v>210</v>
      </c>
      <c r="K20" s="40">
        <v>2273</v>
      </c>
      <c r="L20" s="48">
        <f>M20-N20</f>
        <v>-6.54842470363893</v>
      </c>
      <c r="M20" s="56">
        <v>6.6743559479396781</v>
      </c>
      <c r="N20" s="56">
        <v>13.222780651578608</v>
      </c>
      <c r="O20" s="40">
        <f>P20-T20</f>
        <v>56</v>
      </c>
      <c r="P20" s="40">
        <f>R20+S20</f>
        <v>228</v>
      </c>
      <c r="Q20" s="41">
        <v>4298</v>
      </c>
      <c r="R20" s="41">
        <v>145</v>
      </c>
      <c r="S20" s="41">
        <v>83</v>
      </c>
      <c r="T20" s="41">
        <f>SUM(V20:W20)</f>
        <v>172</v>
      </c>
      <c r="U20" s="41">
        <v>4636</v>
      </c>
      <c r="V20" s="41">
        <v>135</v>
      </c>
      <c r="W20" s="41">
        <v>37</v>
      </c>
      <c r="X20" s="52">
        <v>3.5260748404209625</v>
      </c>
    </row>
    <row r="21" spans="1:24" ht="18.75" customHeight="1" x14ac:dyDescent="0.15">
      <c r="A21" s="3" t="s">
        <v>17</v>
      </c>
      <c r="B21" s="42">
        <f t="shared" ref="B21:B38" si="14">G21+O21</f>
        <v>8</v>
      </c>
      <c r="C21" s="42">
        <v>57</v>
      </c>
      <c r="D21" s="69">
        <f t="shared" si="2"/>
        <v>-1.1632653061224489</v>
      </c>
      <c r="E21" s="42">
        <f t="shared" ref="E21:E38" si="15">I21-K21+Q21-U21</f>
        <v>-621</v>
      </c>
      <c r="F21" s="69">
        <f t="shared" si="3"/>
        <v>-0.9872813990461049</v>
      </c>
      <c r="G21" s="42">
        <f t="shared" ref="G21:G38" si="16">H21-J21</f>
        <v>-39</v>
      </c>
      <c r="H21" s="42">
        <v>109</v>
      </c>
      <c r="I21" s="42">
        <v>1173</v>
      </c>
      <c r="J21" s="42">
        <v>148</v>
      </c>
      <c r="K21" s="42">
        <v>1801</v>
      </c>
      <c r="L21" s="49">
        <f t="shared" ref="L21:L38" si="17">M21-N21</f>
        <v>-3.1298123475769302</v>
      </c>
      <c r="M21" s="58">
        <v>8.7474242534842386</v>
      </c>
      <c r="N21" s="58">
        <v>11.877236601061169</v>
      </c>
      <c r="O21" s="42">
        <f t="shared" ref="O21:O38" si="18">P21-T21</f>
        <v>47</v>
      </c>
      <c r="P21" s="42">
        <f t="shared" ref="P21:P38" si="19">R21+S21</f>
        <v>286</v>
      </c>
      <c r="Q21" s="42">
        <v>4914</v>
      </c>
      <c r="R21" s="42">
        <v>197</v>
      </c>
      <c r="S21" s="42">
        <v>89</v>
      </c>
      <c r="T21" s="42">
        <f t="shared" ref="T21:T38" si="20">SUM(V21:W21)</f>
        <v>239</v>
      </c>
      <c r="U21" s="42">
        <v>4907</v>
      </c>
      <c r="V21" s="42">
        <v>157</v>
      </c>
      <c r="W21" s="42">
        <v>82</v>
      </c>
      <c r="X21" s="49">
        <v>3.7718251368234803</v>
      </c>
    </row>
    <row r="22" spans="1:24" ht="18.75" customHeight="1" x14ac:dyDescent="0.15">
      <c r="A22" s="3" t="s">
        <v>16</v>
      </c>
      <c r="B22" s="42">
        <f t="shared" si="14"/>
        <v>-60</v>
      </c>
      <c r="C22" s="42">
        <v>10</v>
      </c>
      <c r="D22" s="69">
        <f t="shared" si="2"/>
        <v>-0.1428571428571429</v>
      </c>
      <c r="E22" s="42">
        <f t="shared" si="15"/>
        <v>-677</v>
      </c>
      <c r="F22" s="69">
        <f t="shared" si="3"/>
        <v>-1.0972447325769854</v>
      </c>
      <c r="G22" s="42">
        <f t="shared" si="16"/>
        <v>-49</v>
      </c>
      <c r="H22" s="42">
        <v>21</v>
      </c>
      <c r="I22" s="42">
        <v>296</v>
      </c>
      <c r="J22" s="42">
        <v>70</v>
      </c>
      <c r="K22" s="42">
        <v>718</v>
      </c>
      <c r="L22" s="49">
        <f t="shared" si="17"/>
        <v>-12.627448267000105</v>
      </c>
      <c r="M22" s="58">
        <v>5.4117635430000446</v>
      </c>
      <c r="N22" s="58">
        <v>18.03921181000015</v>
      </c>
      <c r="O22" s="42">
        <f t="shared" si="18"/>
        <v>-11</v>
      </c>
      <c r="P22" s="42">
        <f t="shared" si="19"/>
        <v>68</v>
      </c>
      <c r="Q22" s="42">
        <v>1200</v>
      </c>
      <c r="R22" s="42">
        <v>28</v>
      </c>
      <c r="S22" s="42">
        <v>40</v>
      </c>
      <c r="T22" s="42">
        <f t="shared" si="20"/>
        <v>79</v>
      </c>
      <c r="U22" s="42">
        <v>1455</v>
      </c>
      <c r="V22" s="42">
        <v>34</v>
      </c>
      <c r="W22" s="42">
        <v>45</v>
      </c>
      <c r="X22" s="49">
        <v>-2.8347332844285944</v>
      </c>
    </row>
    <row r="23" spans="1:24" ht="18.75" customHeight="1" x14ac:dyDescent="0.15">
      <c r="A23" s="1" t="s">
        <v>15</v>
      </c>
      <c r="B23" s="43">
        <f t="shared" si="14"/>
        <v>14</v>
      </c>
      <c r="C23" s="43">
        <v>32</v>
      </c>
      <c r="D23" s="70">
        <f t="shared" si="2"/>
        <v>-1.7777777777777777</v>
      </c>
      <c r="E23" s="43">
        <f t="shared" si="15"/>
        <v>-394</v>
      </c>
      <c r="F23" s="70">
        <f t="shared" si="3"/>
        <v>-0.96568627450980393</v>
      </c>
      <c r="G23" s="43">
        <f t="shared" si="16"/>
        <v>-15</v>
      </c>
      <c r="H23" s="43">
        <v>18</v>
      </c>
      <c r="I23" s="43">
        <v>199</v>
      </c>
      <c r="J23" s="43">
        <v>33</v>
      </c>
      <c r="K23" s="44">
        <v>437</v>
      </c>
      <c r="L23" s="50">
        <f t="shared" si="17"/>
        <v>-5.4667070054726965</v>
      </c>
      <c r="M23" s="57">
        <v>6.5600484065672378</v>
      </c>
      <c r="N23" s="57">
        <v>12.026755412039934</v>
      </c>
      <c r="O23" s="44">
        <f t="shared" si="18"/>
        <v>29</v>
      </c>
      <c r="P23" s="44">
        <f t="shared" si="19"/>
        <v>75</v>
      </c>
      <c r="Q23" s="43">
        <v>1142</v>
      </c>
      <c r="R23" s="43">
        <v>45</v>
      </c>
      <c r="S23" s="43">
        <v>30</v>
      </c>
      <c r="T23" s="43">
        <f t="shared" si="20"/>
        <v>46</v>
      </c>
      <c r="U23" s="43">
        <v>1298</v>
      </c>
      <c r="V23" s="43">
        <v>29</v>
      </c>
      <c r="W23" s="43">
        <v>17</v>
      </c>
      <c r="X23" s="54">
        <v>10.568966877247217</v>
      </c>
    </row>
    <row r="24" spans="1:24" ht="18.75" customHeight="1" x14ac:dyDescent="0.15">
      <c r="A24" s="7" t="s">
        <v>14</v>
      </c>
      <c r="B24" s="45">
        <f t="shared" si="14"/>
        <v>-15</v>
      </c>
      <c r="C24" s="45">
        <v>-22</v>
      </c>
      <c r="D24" s="71">
        <f t="shared" si="2"/>
        <v>-3.1428571428571428</v>
      </c>
      <c r="E24" s="40">
        <f t="shared" si="15"/>
        <v>-130</v>
      </c>
      <c r="F24" s="71">
        <f t="shared" si="3"/>
        <v>-1.1304347826086956</v>
      </c>
      <c r="G24" s="40">
        <f t="shared" si="16"/>
        <v>-4</v>
      </c>
      <c r="H24" s="45">
        <v>7</v>
      </c>
      <c r="I24" s="45">
        <v>77</v>
      </c>
      <c r="J24" s="45">
        <v>11</v>
      </c>
      <c r="K24" s="46">
        <v>159</v>
      </c>
      <c r="L24" s="51">
        <f t="shared" si="17"/>
        <v>-4.4301358473848547</v>
      </c>
      <c r="M24" s="55">
        <v>7.752737732923495</v>
      </c>
      <c r="N24" s="55">
        <v>12.18287358030835</v>
      </c>
      <c r="O24" s="40">
        <f t="shared" si="18"/>
        <v>-11</v>
      </c>
      <c r="P24" s="45">
        <f t="shared" si="19"/>
        <v>15</v>
      </c>
      <c r="Q24" s="45">
        <v>282</v>
      </c>
      <c r="R24" s="45">
        <v>6</v>
      </c>
      <c r="S24" s="45">
        <v>9</v>
      </c>
      <c r="T24" s="45">
        <f t="shared" si="20"/>
        <v>26</v>
      </c>
      <c r="U24" s="45">
        <v>330</v>
      </c>
      <c r="V24" s="45">
        <v>6</v>
      </c>
      <c r="W24" s="45">
        <v>20</v>
      </c>
      <c r="X24" s="51">
        <v>-12.182873580308346</v>
      </c>
    </row>
    <row r="25" spans="1:24" ht="18.75" customHeight="1" x14ac:dyDescent="0.15">
      <c r="A25" s="5" t="s">
        <v>13</v>
      </c>
      <c r="B25" s="40">
        <f t="shared" si="14"/>
        <v>-17</v>
      </c>
      <c r="C25" s="40">
        <v>-11</v>
      </c>
      <c r="D25" s="68">
        <f t="shared" si="2"/>
        <v>1.8333333333333335</v>
      </c>
      <c r="E25" s="40">
        <f t="shared" si="15"/>
        <v>-104</v>
      </c>
      <c r="F25" s="68">
        <f t="shared" si="3"/>
        <v>-1.1954022988505748</v>
      </c>
      <c r="G25" s="40">
        <f t="shared" si="16"/>
        <v>-7</v>
      </c>
      <c r="H25" s="40">
        <v>0</v>
      </c>
      <c r="I25" s="40">
        <v>2</v>
      </c>
      <c r="J25" s="40">
        <v>7</v>
      </c>
      <c r="K25" s="40">
        <v>67</v>
      </c>
      <c r="L25" s="48">
        <f t="shared" si="17"/>
        <v>-30.113026977972115</v>
      </c>
      <c r="M25" s="56">
        <v>0</v>
      </c>
      <c r="N25" s="56">
        <v>30.113026977972115</v>
      </c>
      <c r="O25" s="40">
        <f t="shared" si="18"/>
        <v>-10</v>
      </c>
      <c r="P25" s="40">
        <f t="shared" si="19"/>
        <v>2</v>
      </c>
      <c r="Q25" s="40">
        <v>49</v>
      </c>
      <c r="R25" s="40">
        <v>2</v>
      </c>
      <c r="S25" s="40">
        <v>0</v>
      </c>
      <c r="T25" s="40">
        <f t="shared" si="20"/>
        <v>12</v>
      </c>
      <c r="U25" s="40">
        <v>88</v>
      </c>
      <c r="V25" s="40">
        <v>6</v>
      </c>
      <c r="W25" s="40">
        <v>6</v>
      </c>
      <c r="X25" s="52">
        <v>-43.018609968531592</v>
      </c>
    </row>
    <row r="26" spans="1:24" ht="18.75" customHeight="1" x14ac:dyDescent="0.15">
      <c r="A26" s="3" t="s">
        <v>12</v>
      </c>
      <c r="B26" s="42">
        <f t="shared" si="14"/>
        <v>-4</v>
      </c>
      <c r="C26" s="42">
        <v>17</v>
      </c>
      <c r="D26" s="69">
        <f t="shared" si="2"/>
        <v>-0.80952380952380953</v>
      </c>
      <c r="E26" s="42">
        <f t="shared" si="15"/>
        <v>-153</v>
      </c>
      <c r="F26" s="69">
        <f t="shared" si="3"/>
        <v>-1.0268456375838926</v>
      </c>
      <c r="G26" s="42">
        <f t="shared" si="16"/>
        <v>-6</v>
      </c>
      <c r="H26" s="42">
        <v>3</v>
      </c>
      <c r="I26" s="42">
        <v>28</v>
      </c>
      <c r="J26" s="42">
        <v>9</v>
      </c>
      <c r="K26" s="42">
        <v>121</v>
      </c>
      <c r="L26" s="49">
        <f t="shared" si="17"/>
        <v>-11.354092139235389</v>
      </c>
      <c r="M26" s="58">
        <v>5.6770460696176936</v>
      </c>
      <c r="N26" s="58">
        <v>17.031138208853083</v>
      </c>
      <c r="O26" s="42">
        <f t="shared" si="18"/>
        <v>2</v>
      </c>
      <c r="P26" s="42">
        <f t="shared" si="19"/>
        <v>7</v>
      </c>
      <c r="Q26" s="42">
        <v>152</v>
      </c>
      <c r="R26" s="42">
        <v>7</v>
      </c>
      <c r="S26" s="42">
        <v>0</v>
      </c>
      <c r="T26" s="42">
        <f t="shared" si="20"/>
        <v>5</v>
      </c>
      <c r="U26" s="42">
        <v>212</v>
      </c>
      <c r="V26" s="42">
        <v>4</v>
      </c>
      <c r="W26" s="42">
        <v>1</v>
      </c>
      <c r="X26" s="49">
        <v>3.7846973797451291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-4</v>
      </c>
      <c r="D27" s="70">
        <f t="shared" si="2"/>
        <v>0.25</v>
      </c>
      <c r="E27" s="43">
        <f t="shared" si="15"/>
        <v>-295</v>
      </c>
      <c r="F27" s="70">
        <f t="shared" si="3"/>
        <v>-1.0727272727272728</v>
      </c>
      <c r="G27" s="43">
        <f t="shared" si="16"/>
        <v>-22</v>
      </c>
      <c r="H27" s="43">
        <v>11</v>
      </c>
      <c r="I27" s="43">
        <v>83</v>
      </c>
      <c r="J27" s="44">
        <v>33</v>
      </c>
      <c r="K27" s="44">
        <v>262</v>
      </c>
      <c r="L27" s="50">
        <f t="shared" si="17"/>
        <v>-16.625947244192304</v>
      </c>
      <c r="M27" s="57">
        <v>8.3129736220961536</v>
      </c>
      <c r="N27" s="57">
        <v>24.938920866288459</v>
      </c>
      <c r="O27" s="44">
        <f t="shared" si="18"/>
        <v>2</v>
      </c>
      <c r="P27" s="44">
        <f t="shared" si="19"/>
        <v>21</v>
      </c>
      <c r="Q27" s="47">
        <v>292</v>
      </c>
      <c r="R27" s="47">
        <v>9</v>
      </c>
      <c r="S27" s="47">
        <v>12</v>
      </c>
      <c r="T27" s="47">
        <f t="shared" si="20"/>
        <v>19</v>
      </c>
      <c r="U27" s="47">
        <v>408</v>
      </c>
      <c r="V27" s="47">
        <v>8</v>
      </c>
      <c r="W27" s="47">
        <v>11</v>
      </c>
      <c r="X27" s="54">
        <v>1.5114497494720265</v>
      </c>
    </row>
    <row r="28" spans="1:24" ht="18.75" customHeight="1" x14ac:dyDescent="0.15">
      <c r="A28" s="5" t="s">
        <v>10</v>
      </c>
      <c r="B28" s="40">
        <f t="shared" si="14"/>
        <v>-22</v>
      </c>
      <c r="C28" s="40">
        <v>-20</v>
      </c>
      <c r="D28" s="68">
        <f t="shared" si="2"/>
        <v>10</v>
      </c>
      <c r="E28" s="40">
        <f t="shared" si="15"/>
        <v>-151</v>
      </c>
      <c r="F28" s="68">
        <f t="shared" si="3"/>
        <v>-1.1705426356589148</v>
      </c>
      <c r="G28" s="40">
        <f>H28-J28</f>
        <v>-9</v>
      </c>
      <c r="H28" s="40">
        <v>2</v>
      </c>
      <c r="I28" s="40">
        <v>20</v>
      </c>
      <c r="J28" s="40">
        <v>11</v>
      </c>
      <c r="K28" s="40">
        <v>137</v>
      </c>
      <c r="L28" s="48">
        <f t="shared" si="17"/>
        <v>-18.018660420929077</v>
      </c>
      <c r="M28" s="56">
        <v>4.00414676020646</v>
      </c>
      <c r="N28" s="56">
        <v>22.022807181135537</v>
      </c>
      <c r="O28" s="40">
        <f t="shared" si="18"/>
        <v>-13</v>
      </c>
      <c r="P28" s="40">
        <f t="shared" si="19"/>
        <v>0</v>
      </c>
      <c r="Q28" s="40">
        <v>114</v>
      </c>
      <c r="R28" s="40">
        <v>0</v>
      </c>
      <c r="S28" s="40">
        <v>0</v>
      </c>
      <c r="T28" s="40">
        <f t="shared" si="20"/>
        <v>13</v>
      </c>
      <c r="U28" s="40">
        <v>148</v>
      </c>
      <c r="V28" s="40">
        <v>5</v>
      </c>
      <c r="W28" s="40">
        <v>8</v>
      </c>
      <c r="X28" s="48">
        <v>-26.026953941341993</v>
      </c>
    </row>
    <row r="29" spans="1:24" ht="18.75" customHeight="1" x14ac:dyDescent="0.15">
      <c r="A29" s="3" t="s">
        <v>9</v>
      </c>
      <c r="B29" s="42">
        <f t="shared" si="14"/>
        <v>-20</v>
      </c>
      <c r="C29" s="42">
        <v>-40</v>
      </c>
      <c r="D29" s="69">
        <f t="shared" si="2"/>
        <v>-2</v>
      </c>
      <c r="E29" s="42">
        <f t="shared" si="15"/>
        <v>-90</v>
      </c>
      <c r="F29" s="69">
        <f t="shared" si="3"/>
        <v>-1.2857142857142856</v>
      </c>
      <c r="G29" s="42">
        <f t="shared" si="16"/>
        <v>-17</v>
      </c>
      <c r="H29" s="42">
        <v>13</v>
      </c>
      <c r="I29" s="42">
        <v>133</v>
      </c>
      <c r="J29" s="42">
        <v>30</v>
      </c>
      <c r="K29" s="42">
        <v>244</v>
      </c>
      <c r="L29" s="49">
        <f t="shared" si="17"/>
        <v>-12.544578235308387</v>
      </c>
      <c r="M29" s="58">
        <v>9.592912768177003</v>
      </c>
      <c r="N29" s="58">
        <v>22.13749100348539</v>
      </c>
      <c r="O29" s="41">
        <f t="shared" si="18"/>
        <v>-3</v>
      </c>
      <c r="P29" s="41">
        <f t="shared" si="19"/>
        <v>26</v>
      </c>
      <c r="Q29" s="42">
        <v>467</v>
      </c>
      <c r="R29" s="42">
        <v>6</v>
      </c>
      <c r="S29" s="42">
        <v>20</v>
      </c>
      <c r="T29" s="42">
        <f t="shared" si="20"/>
        <v>29</v>
      </c>
      <c r="U29" s="42">
        <v>446</v>
      </c>
      <c r="V29" s="42">
        <v>7</v>
      </c>
      <c r="W29" s="42">
        <v>22</v>
      </c>
      <c r="X29" s="49">
        <v>-2.2137491003485366</v>
      </c>
    </row>
    <row r="30" spans="1:24" ht="18.75" customHeight="1" x14ac:dyDescent="0.15">
      <c r="A30" s="3" t="s">
        <v>8</v>
      </c>
      <c r="B30" s="42">
        <f t="shared" si="14"/>
        <v>-27</v>
      </c>
      <c r="C30" s="42">
        <v>1</v>
      </c>
      <c r="D30" s="69">
        <f t="shared" si="2"/>
        <v>-3.5714285714285698E-2</v>
      </c>
      <c r="E30" s="42">
        <f t="shared" si="15"/>
        <v>-303</v>
      </c>
      <c r="F30" s="69">
        <f t="shared" si="3"/>
        <v>-1.0978260869565217</v>
      </c>
      <c r="G30" s="42">
        <f t="shared" si="16"/>
        <v>-5</v>
      </c>
      <c r="H30" s="42">
        <v>10</v>
      </c>
      <c r="I30" s="42">
        <v>97</v>
      </c>
      <c r="J30" s="42">
        <v>15</v>
      </c>
      <c r="K30" s="42">
        <v>256</v>
      </c>
      <c r="L30" s="52">
        <f t="shared" si="17"/>
        <v>-3.681736569226735</v>
      </c>
      <c r="M30" s="59">
        <v>7.3634731384534691</v>
      </c>
      <c r="N30" s="59">
        <v>11.045209707680204</v>
      </c>
      <c r="O30" s="42">
        <f t="shared" si="18"/>
        <v>-22</v>
      </c>
      <c r="P30" s="42">
        <f t="shared" si="19"/>
        <v>14</v>
      </c>
      <c r="Q30" s="42">
        <v>341</v>
      </c>
      <c r="R30" s="42">
        <v>8</v>
      </c>
      <c r="S30" s="42">
        <v>6</v>
      </c>
      <c r="T30" s="42">
        <f t="shared" si="20"/>
        <v>36</v>
      </c>
      <c r="U30" s="42">
        <v>485</v>
      </c>
      <c r="V30" s="42">
        <v>14</v>
      </c>
      <c r="W30" s="42">
        <v>22</v>
      </c>
      <c r="X30" s="49">
        <v>-16.199640904597633</v>
      </c>
    </row>
    <row r="31" spans="1:24" ht="18.75" customHeight="1" x14ac:dyDescent="0.15">
      <c r="A31" s="1" t="s">
        <v>7</v>
      </c>
      <c r="B31" s="43">
        <f t="shared" si="14"/>
        <v>-7</v>
      </c>
      <c r="C31" s="43">
        <v>-3</v>
      </c>
      <c r="D31" s="70">
        <f t="shared" si="2"/>
        <v>0.75</v>
      </c>
      <c r="E31" s="43">
        <f t="shared" si="15"/>
        <v>-38</v>
      </c>
      <c r="F31" s="70">
        <f t="shared" si="3"/>
        <v>-1.2258064516129032</v>
      </c>
      <c r="G31" s="43">
        <f t="shared" si="16"/>
        <v>-15</v>
      </c>
      <c r="H31" s="43">
        <v>8</v>
      </c>
      <c r="I31" s="43">
        <v>97</v>
      </c>
      <c r="J31" s="43">
        <v>23</v>
      </c>
      <c r="K31" s="44">
        <v>218</v>
      </c>
      <c r="L31" s="50">
        <f t="shared" si="17"/>
        <v>-12.486772004086994</v>
      </c>
      <c r="M31" s="57">
        <v>6.6596117355130637</v>
      </c>
      <c r="N31" s="57">
        <v>19.146383739600058</v>
      </c>
      <c r="O31" s="43">
        <f t="shared" si="18"/>
        <v>8</v>
      </c>
      <c r="P31" s="43">
        <f t="shared" si="19"/>
        <v>25</v>
      </c>
      <c r="Q31" s="43">
        <v>409</v>
      </c>
      <c r="R31" s="43">
        <v>10</v>
      </c>
      <c r="S31" s="43">
        <v>15</v>
      </c>
      <c r="T31" s="43">
        <f t="shared" si="20"/>
        <v>17</v>
      </c>
      <c r="U31" s="43">
        <v>326</v>
      </c>
      <c r="V31" s="43">
        <v>4</v>
      </c>
      <c r="W31" s="43">
        <v>13</v>
      </c>
      <c r="X31" s="53">
        <v>6.6596117355130602</v>
      </c>
    </row>
    <row r="32" spans="1:24" ht="18.75" customHeight="1" x14ac:dyDescent="0.15">
      <c r="A32" s="5" t="s">
        <v>6</v>
      </c>
      <c r="B32" s="40">
        <f t="shared" si="14"/>
        <v>-2</v>
      </c>
      <c r="C32" s="40">
        <v>-13</v>
      </c>
      <c r="D32" s="68">
        <f t="shared" si="2"/>
        <v>-1.1818181818181819</v>
      </c>
      <c r="E32" s="40">
        <f t="shared" si="15"/>
        <v>19</v>
      </c>
      <c r="F32" s="68">
        <f t="shared" si="3"/>
        <v>-0.90476190476190477</v>
      </c>
      <c r="G32" s="40">
        <f t="shared" si="16"/>
        <v>-1</v>
      </c>
      <c r="H32" s="40">
        <v>1</v>
      </c>
      <c r="I32" s="40">
        <v>31</v>
      </c>
      <c r="J32" s="40">
        <v>2</v>
      </c>
      <c r="K32" s="40">
        <v>32</v>
      </c>
      <c r="L32" s="48">
        <f t="shared" si="17"/>
        <v>-3.336410753297562</v>
      </c>
      <c r="M32" s="56">
        <v>3.336410753297562</v>
      </c>
      <c r="N32" s="56">
        <v>6.672821506595124</v>
      </c>
      <c r="O32" s="40">
        <f t="shared" si="18"/>
        <v>-1</v>
      </c>
      <c r="P32" s="40">
        <f t="shared" si="19"/>
        <v>6</v>
      </c>
      <c r="Q32" s="41">
        <v>169</v>
      </c>
      <c r="R32" s="41">
        <v>4</v>
      </c>
      <c r="S32" s="41">
        <v>2</v>
      </c>
      <c r="T32" s="41">
        <f t="shared" si="20"/>
        <v>7</v>
      </c>
      <c r="U32" s="41">
        <v>149</v>
      </c>
      <c r="V32" s="41">
        <v>3</v>
      </c>
      <c r="W32" s="41">
        <v>4</v>
      </c>
      <c r="X32" s="52">
        <v>-3.3364107532975638</v>
      </c>
    </row>
    <row r="33" spans="1:24" ht="18.75" customHeight="1" x14ac:dyDescent="0.15">
      <c r="A33" s="3" t="s">
        <v>5</v>
      </c>
      <c r="B33" s="42">
        <f t="shared" si="14"/>
        <v>-31</v>
      </c>
      <c r="C33" s="42">
        <v>8</v>
      </c>
      <c r="D33" s="69">
        <f t="shared" si="2"/>
        <v>-0.20512820512820518</v>
      </c>
      <c r="E33" s="42">
        <f t="shared" si="15"/>
        <v>-305</v>
      </c>
      <c r="F33" s="69">
        <f t="shared" si="3"/>
        <v>-1.1131386861313868</v>
      </c>
      <c r="G33" s="42">
        <f t="shared" si="16"/>
        <v>-22</v>
      </c>
      <c r="H33" s="42">
        <v>6</v>
      </c>
      <c r="I33" s="42">
        <v>63</v>
      </c>
      <c r="J33" s="42">
        <v>28</v>
      </c>
      <c r="K33" s="42">
        <v>292</v>
      </c>
      <c r="L33" s="49">
        <f t="shared" si="17"/>
        <v>-17.236642138974993</v>
      </c>
      <c r="M33" s="58">
        <v>4.7009024015386327</v>
      </c>
      <c r="N33" s="58">
        <v>21.937544540513624</v>
      </c>
      <c r="O33" s="42">
        <f t="shared" si="18"/>
        <v>-9</v>
      </c>
      <c r="P33" s="42">
        <f t="shared" si="19"/>
        <v>24</v>
      </c>
      <c r="Q33" s="42">
        <v>340</v>
      </c>
      <c r="R33" s="42">
        <v>9</v>
      </c>
      <c r="S33" s="42">
        <v>15</v>
      </c>
      <c r="T33" s="42">
        <f t="shared" si="20"/>
        <v>33</v>
      </c>
      <c r="U33" s="42">
        <v>416</v>
      </c>
      <c r="V33" s="42">
        <v>13</v>
      </c>
      <c r="W33" s="42">
        <v>20</v>
      </c>
      <c r="X33" s="49">
        <v>-7.0513536023079517</v>
      </c>
    </row>
    <row r="34" spans="1:24" ht="18.75" customHeight="1" x14ac:dyDescent="0.15">
      <c r="A34" s="3" t="s">
        <v>4</v>
      </c>
      <c r="B34" s="42">
        <f t="shared" si="14"/>
        <v>-7</v>
      </c>
      <c r="C34" s="42">
        <v>-5</v>
      </c>
      <c r="D34" s="69">
        <f t="shared" si="2"/>
        <v>2.5</v>
      </c>
      <c r="E34" s="42">
        <f t="shared" si="15"/>
        <v>-103</v>
      </c>
      <c r="F34" s="69">
        <f t="shared" si="3"/>
        <v>-1.0729166666666667</v>
      </c>
      <c r="G34" s="42">
        <f t="shared" si="16"/>
        <v>-11</v>
      </c>
      <c r="H34" s="42">
        <v>3</v>
      </c>
      <c r="I34" s="42">
        <v>43</v>
      </c>
      <c r="J34" s="42">
        <v>14</v>
      </c>
      <c r="K34" s="42">
        <v>172</v>
      </c>
      <c r="L34" s="49">
        <f t="shared" si="17"/>
        <v>-12.711368047134954</v>
      </c>
      <c r="M34" s="58">
        <v>3.4667367401277152</v>
      </c>
      <c r="N34" s="58">
        <v>16.178104787262669</v>
      </c>
      <c r="O34" s="42">
        <f>P34-T34</f>
        <v>4</v>
      </c>
      <c r="P34" s="42">
        <f t="shared" si="19"/>
        <v>19</v>
      </c>
      <c r="Q34" s="42">
        <v>291</v>
      </c>
      <c r="R34" s="42">
        <v>11</v>
      </c>
      <c r="S34" s="42">
        <v>8</v>
      </c>
      <c r="T34" s="42">
        <f t="shared" si="20"/>
        <v>15</v>
      </c>
      <c r="U34" s="42">
        <v>265</v>
      </c>
      <c r="V34" s="42">
        <v>9</v>
      </c>
      <c r="W34" s="42">
        <v>6</v>
      </c>
      <c r="X34" s="49">
        <v>4.6223156535036232</v>
      </c>
    </row>
    <row r="35" spans="1:24" ht="18.75" customHeight="1" x14ac:dyDescent="0.15">
      <c r="A35" s="1" t="s">
        <v>3</v>
      </c>
      <c r="B35" s="43">
        <f t="shared" si="14"/>
        <v>-19</v>
      </c>
      <c r="C35" s="43">
        <v>5</v>
      </c>
      <c r="D35" s="70">
        <f t="shared" si="2"/>
        <v>-0.20833333333333337</v>
      </c>
      <c r="E35" s="43">
        <f t="shared" si="15"/>
        <v>-148</v>
      </c>
      <c r="F35" s="70">
        <f t="shared" si="3"/>
        <v>-1.1472868217054264</v>
      </c>
      <c r="G35" s="43">
        <f t="shared" si="16"/>
        <v>-16</v>
      </c>
      <c r="H35" s="43">
        <v>2</v>
      </c>
      <c r="I35" s="43">
        <v>40</v>
      </c>
      <c r="J35" s="43">
        <v>18</v>
      </c>
      <c r="K35" s="44">
        <v>167</v>
      </c>
      <c r="L35" s="50">
        <f t="shared" si="17"/>
        <v>-17.885416953782734</v>
      </c>
      <c r="M35" s="57">
        <v>2.2356771192228417</v>
      </c>
      <c r="N35" s="57">
        <v>20.121094073005576</v>
      </c>
      <c r="O35" s="44">
        <f t="shared" si="18"/>
        <v>-3</v>
      </c>
      <c r="P35" s="44">
        <f t="shared" si="19"/>
        <v>21</v>
      </c>
      <c r="Q35" s="47">
        <v>254</v>
      </c>
      <c r="R35" s="47">
        <v>8</v>
      </c>
      <c r="S35" s="47">
        <v>13</v>
      </c>
      <c r="T35" s="47">
        <f t="shared" si="20"/>
        <v>24</v>
      </c>
      <c r="U35" s="47">
        <v>275</v>
      </c>
      <c r="V35" s="47">
        <v>8</v>
      </c>
      <c r="W35" s="47">
        <v>16</v>
      </c>
      <c r="X35" s="54">
        <v>-3.3535156788342668</v>
      </c>
    </row>
    <row r="36" spans="1:24" ht="18.75" customHeight="1" x14ac:dyDescent="0.15">
      <c r="A36" s="5" t="s">
        <v>2</v>
      </c>
      <c r="B36" s="40">
        <f t="shared" si="14"/>
        <v>-17</v>
      </c>
      <c r="C36" s="40">
        <v>2</v>
      </c>
      <c r="D36" s="68">
        <f t="shared" si="2"/>
        <v>-0.10526315789473684</v>
      </c>
      <c r="E36" s="40">
        <f t="shared" si="15"/>
        <v>-139</v>
      </c>
      <c r="F36" s="68">
        <f t="shared" si="3"/>
        <v>-1.139344262295082</v>
      </c>
      <c r="G36" s="40">
        <f t="shared" si="16"/>
        <v>-6</v>
      </c>
      <c r="H36" s="40">
        <v>1</v>
      </c>
      <c r="I36" s="40">
        <v>13</v>
      </c>
      <c r="J36" s="40">
        <v>7</v>
      </c>
      <c r="K36" s="40">
        <v>115</v>
      </c>
      <c r="L36" s="48">
        <f t="shared" si="17"/>
        <v>-17.50375651395505</v>
      </c>
      <c r="M36" s="56">
        <v>2.9172927523258414</v>
      </c>
      <c r="N36" s="56">
        <v>20.421049266280892</v>
      </c>
      <c r="O36" s="40">
        <f t="shared" si="18"/>
        <v>-11</v>
      </c>
      <c r="P36" s="40">
        <f t="shared" si="19"/>
        <v>2</v>
      </c>
      <c r="Q36" s="40">
        <v>80</v>
      </c>
      <c r="R36" s="40">
        <v>0</v>
      </c>
      <c r="S36" s="40">
        <v>2</v>
      </c>
      <c r="T36" s="40">
        <f t="shared" si="20"/>
        <v>13</v>
      </c>
      <c r="U36" s="40">
        <v>117</v>
      </c>
      <c r="V36" s="40">
        <v>4</v>
      </c>
      <c r="W36" s="40">
        <v>9</v>
      </c>
      <c r="X36" s="48">
        <v>-32.090220275584251</v>
      </c>
    </row>
    <row r="37" spans="1:24" ht="18.75" customHeight="1" x14ac:dyDescent="0.15">
      <c r="A37" s="3" t="s">
        <v>1</v>
      </c>
      <c r="B37" s="42">
        <f t="shared" si="14"/>
        <v>0</v>
      </c>
      <c r="C37" s="42">
        <v>5</v>
      </c>
      <c r="D37" s="69">
        <f t="shared" si="2"/>
        <v>-1</v>
      </c>
      <c r="E37" s="42">
        <f t="shared" si="15"/>
        <v>-73</v>
      </c>
      <c r="F37" s="69">
        <f t="shared" si="3"/>
        <v>-1</v>
      </c>
      <c r="G37" s="42">
        <f t="shared" si="16"/>
        <v>-1</v>
      </c>
      <c r="H37" s="42">
        <v>1</v>
      </c>
      <c r="I37" s="42">
        <v>9</v>
      </c>
      <c r="J37" s="42">
        <v>2</v>
      </c>
      <c r="K37" s="42">
        <v>69</v>
      </c>
      <c r="L37" s="49">
        <f t="shared" si="17"/>
        <v>-4.1841483825114061</v>
      </c>
      <c r="M37" s="58">
        <v>4.1841483825114061</v>
      </c>
      <c r="N37" s="58">
        <v>8.3682967650228122</v>
      </c>
      <c r="O37" s="42">
        <f>P37-T37</f>
        <v>1</v>
      </c>
      <c r="P37" s="41">
        <f t="shared" si="19"/>
        <v>5</v>
      </c>
      <c r="Q37" s="42">
        <v>87</v>
      </c>
      <c r="R37" s="42">
        <v>1</v>
      </c>
      <c r="S37" s="42">
        <v>4</v>
      </c>
      <c r="T37" s="42">
        <f t="shared" si="20"/>
        <v>4</v>
      </c>
      <c r="U37" s="42">
        <v>100</v>
      </c>
      <c r="V37" s="42">
        <v>1</v>
      </c>
      <c r="W37" s="42">
        <v>3</v>
      </c>
      <c r="X37" s="49">
        <v>4.1841483825114061</v>
      </c>
    </row>
    <row r="38" spans="1:24" ht="18.75" customHeight="1" x14ac:dyDescent="0.15">
      <c r="A38" s="1" t="s">
        <v>0</v>
      </c>
      <c r="B38" s="43">
        <f t="shared" si="14"/>
        <v>-9</v>
      </c>
      <c r="C38" s="43">
        <v>1</v>
      </c>
      <c r="D38" s="70">
        <f t="shared" si="2"/>
        <v>-9.9999999999999978E-2</v>
      </c>
      <c r="E38" s="43">
        <f t="shared" si="15"/>
        <v>-89</v>
      </c>
      <c r="F38" s="70">
        <f t="shared" si="3"/>
        <v>-1.1125</v>
      </c>
      <c r="G38" s="43">
        <f t="shared" si="16"/>
        <v>-2</v>
      </c>
      <c r="H38" s="43">
        <v>1</v>
      </c>
      <c r="I38" s="43">
        <v>10</v>
      </c>
      <c r="J38" s="43">
        <v>3</v>
      </c>
      <c r="K38" s="44">
        <v>71</v>
      </c>
      <c r="L38" s="50">
        <f t="shared" si="17"/>
        <v>-9.1592326319619577</v>
      </c>
      <c r="M38" s="57">
        <v>4.579616315980978</v>
      </c>
      <c r="N38" s="57">
        <v>13.738848947942936</v>
      </c>
      <c r="O38" s="44">
        <f t="shared" si="18"/>
        <v>-7</v>
      </c>
      <c r="P38" s="43">
        <f t="shared" si="19"/>
        <v>2</v>
      </c>
      <c r="Q38" s="43">
        <v>51</v>
      </c>
      <c r="R38" s="43">
        <v>2</v>
      </c>
      <c r="S38" s="43">
        <v>0</v>
      </c>
      <c r="T38" s="43">
        <f t="shared" si="20"/>
        <v>9</v>
      </c>
      <c r="U38" s="43">
        <v>79</v>
      </c>
      <c r="V38" s="43">
        <v>3</v>
      </c>
      <c r="W38" s="43">
        <v>6</v>
      </c>
      <c r="X38" s="53">
        <v>-32.057314211866853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-129</v>
      </c>
      <c r="C9" s="34">
        <f t="shared" si="0"/>
        <v>13</v>
      </c>
      <c r="D9" s="34">
        <f t="shared" si="0"/>
        <v>-2412</v>
      </c>
      <c r="E9" s="34">
        <f t="shared" si="0"/>
        <v>-187</v>
      </c>
      <c r="F9" s="34">
        <f t="shared" si="0"/>
        <v>157</v>
      </c>
      <c r="G9" s="34">
        <f t="shared" si="0"/>
        <v>1917</v>
      </c>
      <c r="H9" s="34">
        <f t="shared" si="0"/>
        <v>344</v>
      </c>
      <c r="I9" s="34">
        <f>I10+I11</f>
        <v>3654</v>
      </c>
      <c r="J9" s="51">
        <f>K9-L9</f>
        <v>-8.4122268460404115</v>
      </c>
      <c r="K9" s="51">
        <v>7.0626717370499712</v>
      </c>
      <c r="L9" s="51">
        <v>15.474898583090383</v>
      </c>
      <c r="M9" s="34">
        <f t="shared" ref="M9:U9" si="1">M10+M11</f>
        <v>58</v>
      </c>
      <c r="N9" s="34">
        <f t="shared" si="1"/>
        <v>456</v>
      </c>
      <c r="O9" s="34">
        <f t="shared" si="1"/>
        <v>7959</v>
      </c>
      <c r="P9" s="34">
        <f t="shared" si="1"/>
        <v>286</v>
      </c>
      <c r="Q9" s="34">
        <f t="shared" si="1"/>
        <v>170</v>
      </c>
      <c r="R9" s="34">
        <f>R10+R11</f>
        <v>398</v>
      </c>
      <c r="S9" s="34">
        <f t="shared" si="1"/>
        <v>8634</v>
      </c>
      <c r="T9" s="34">
        <f t="shared" si="1"/>
        <v>228</v>
      </c>
      <c r="U9" s="34">
        <f t="shared" si="1"/>
        <v>170</v>
      </c>
      <c r="V9" s="51">
        <v>2.6091398773815158</v>
      </c>
    </row>
    <row r="10" spans="1:22" ht="15" customHeight="1" x14ac:dyDescent="0.15">
      <c r="A10" s="6" t="s">
        <v>28</v>
      </c>
      <c r="B10" s="35">
        <f t="shared" ref="B10:I10" si="2">B20+B21+B22+B23</f>
        <v>-17</v>
      </c>
      <c r="C10" s="35">
        <f t="shared" si="2"/>
        <v>66</v>
      </c>
      <c r="D10" s="35">
        <f t="shared" si="2"/>
        <v>-1449</v>
      </c>
      <c r="E10" s="35">
        <f t="shared" si="2"/>
        <v>-110</v>
      </c>
      <c r="F10" s="35">
        <f t="shared" si="2"/>
        <v>131</v>
      </c>
      <c r="G10" s="35">
        <f t="shared" si="2"/>
        <v>1537</v>
      </c>
      <c r="H10" s="35">
        <f t="shared" si="2"/>
        <v>241</v>
      </c>
      <c r="I10" s="35">
        <f t="shared" si="2"/>
        <v>2542</v>
      </c>
      <c r="J10" s="48">
        <f t="shared" ref="J10:J38" si="3">K10-L10</f>
        <v>-6.5691541318261528</v>
      </c>
      <c r="K10" s="48">
        <v>7.8232653751747812</v>
      </c>
      <c r="L10" s="48">
        <v>14.392419507000934</v>
      </c>
      <c r="M10" s="35">
        <f t="shared" ref="M10:U10" si="4">M20+M21+M22+M23</f>
        <v>93</v>
      </c>
      <c r="N10" s="35">
        <f t="shared" si="4"/>
        <v>375</v>
      </c>
      <c r="O10" s="35">
        <f t="shared" si="4"/>
        <v>6314</v>
      </c>
      <c r="P10" s="35">
        <f t="shared" si="4"/>
        <v>246</v>
      </c>
      <c r="Q10" s="35">
        <f t="shared" si="4"/>
        <v>129</v>
      </c>
      <c r="R10" s="35">
        <f t="shared" si="4"/>
        <v>282</v>
      </c>
      <c r="S10" s="35">
        <f t="shared" si="4"/>
        <v>6758</v>
      </c>
      <c r="T10" s="35">
        <f t="shared" si="4"/>
        <v>190</v>
      </c>
      <c r="U10" s="35">
        <f t="shared" si="4"/>
        <v>92</v>
      </c>
      <c r="V10" s="48">
        <v>5.5539212205439306</v>
      </c>
    </row>
    <row r="11" spans="1:22" ht="15" customHeight="1" x14ac:dyDescent="0.15">
      <c r="A11" s="2" t="s">
        <v>27</v>
      </c>
      <c r="B11" s="36">
        <f t="shared" ref="B11:I11" si="5">B12+B13+B14+B15+B16</f>
        <v>-112</v>
      </c>
      <c r="C11" s="36">
        <f t="shared" si="5"/>
        <v>-53</v>
      </c>
      <c r="D11" s="36">
        <f t="shared" si="5"/>
        <v>-963</v>
      </c>
      <c r="E11" s="36">
        <f t="shared" si="5"/>
        <v>-77</v>
      </c>
      <c r="F11" s="36">
        <f t="shared" si="5"/>
        <v>26</v>
      </c>
      <c r="G11" s="36">
        <f t="shared" si="5"/>
        <v>380</v>
      </c>
      <c r="H11" s="36">
        <f t="shared" si="5"/>
        <v>103</v>
      </c>
      <c r="I11" s="36">
        <f t="shared" si="5"/>
        <v>1112</v>
      </c>
      <c r="J11" s="53">
        <f t="shared" si="3"/>
        <v>-14.039253963885075</v>
      </c>
      <c r="K11" s="53">
        <v>4.7405273124806744</v>
      </c>
      <c r="L11" s="53">
        <v>18.77978127636575</v>
      </c>
      <c r="M11" s="36">
        <f t="shared" ref="M11:U11" si="6">M12+M13+M14+M15+M16</f>
        <v>-35</v>
      </c>
      <c r="N11" s="36">
        <f t="shared" si="6"/>
        <v>81</v>
      </c>
      <c r="O11" s="36">
        <f t="shared" si="6"/>
        <v>1645</v>
      </c>
      <c r="P11" s="36">
        <f t="shared" si="6"/>
        <v>40</v>
      </c>
      <c r="Q11" s="36">
        <f t="shared" si="6"/>
        <v>41</v>
      </c>
      <c r="R11" s="36">
        <f t="shared" si="6"/>
        <v>116</v>
      </c>
      <c r="S11" s="36">
        <f t="shared" si="6"/>
        <v>1876</v>
      </c>
      <c r="T11" s="36">
        <f t="shared" si="6"/>
        <v>38</v>
      </c>
      <c r="U11" s="36">
        <f t="shared" si="6"/>
        <v>78</v>
      </c>
      <c r="V11" s="53">
        <v>-6.3814790744932157</v>
      </c>
    </row>
    <row r="12" spans="1:22" ht="15" customHeight="1" x14ac:dyDescent="0.15">
      <c r="A12" s="6" t="s">
        <v>26</v>
      </c>
      <c r="B12" s="35">
        <f t="shared" ref="B12:I12" si="7">B24</f>
        <v>-8</v>
      </c>
      <c r="C12" s="35">
        <f t="shared" si="7"/>
        <v>-3</v>
      </c>
      <c r="D12" s="35">
        <f t="shared" si="7"/>
        <v>-71</v>
      </c>
      <c r="E12" s="35">
        <f t="shared" si="7"/>
        <v>-2</v>
      </c>
      <c r="F12" s="35">
        <f t="shared" si="7"/>
        <v>2</v>
      </c>
      <c r="G12" s="35">
        <f t="shared" si="7"/>
        <v>37</v>
      </c>
      <c r="H12" s="35">
        <f t="shared" si="7"/>
        <v>4</v>
      </c>
      <c r="I12" s="35">
        <f t="shared" si="7"/>
        <v>70</v>
      </c>
      <c r="J12" s="48">
        <f t="shared" si="3"/>
        <v>-4.6146163230989989</v>
      </c>
      <c r="K12" s="48">
        <v>4.6146163230989989</v>
      </c>
      <c r="L12" s="48">
        <v>9.2292326461979979</v>
      </c>
      <c r="M12" s="35">
        <f t="shared" ref="M12:U12" si="8">M24</f>
        <v>-6</v>
      </c>
      <c r="N12" s="35">
        <f t="shared" si="8"/>
        <v>7</v>
      </c>
      <c r="O12" s="35">
        <f t="shared" si="8"/>
        <v>128</v>
      </c>
      <c r="P12" s="35">
        <f t="shared" si="8"/>
        <v>2</v>
      </c>
      <c r="Q12" s="35">
        <f t="shared" si="8"/>
        <v>5</v>
      </c>
      <c r="R12" s="35">
        <f t="shared" si="8"/>
        <v>13</v>
      </c>
      <c r="S12" s="35">
        <f t="shared" si="8"/>
        <v>166</v>
      </c>
      <c r="T12" s="35">
        <f t="shared" si="8"/>
        <v>3</v>
      </c>
      <c r="U12" s="35">
        <f t="shared" si="8"/>
        <v>10</v>
      </c>
      <c r="V12" s="48">
        <v>-13.843848969296996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8</v>
      </c>
      <c r="D13" s="37">
        <f t="shared" si="9"/>
        <v>-285</v>
      </c>
      <c r="E13" s="37">
        <f t="shared" si="9"/>
        <v>-22</v>
      </c>
      <c r="F13" s="37">
        <f t="shared" si="9"/>
        <v>4</v>
      </c>
      <c r="G13" s="37">
        <f t="shared" si="9"/>
        <v>49</v>
      </c>
      <c r="H13" s="37">
        <f t="shared" si="9"/>
        <v>26</v>
      </c>
      <c r="I13" s="37">
        <f t="shared" si="9"/>
        <v>208</v>
      </c>
      <c r="J13" s="49">
        <f t="shared" si="3"/>
        <v>-22.313055221338281</v>
      </c>
      <c r="K13" s="49">
        <v>4.0569191311524149</v>
      </c>
      <c r="L13" s="49">
        <v>26.369974352490697</v>
      </c>
      <c r="M13" s="37">
        <f t="shared" ref="M13:U13" si="10">M25+M26+M27</f>
        <v>-2</v>
      </c>
      <c r="N13" s="37">
        <f t="shared" si="10"/>
        <v>14</v>
      </c>
      <c r="O13" s="37">
        <f t="shared" si="10"/>
        <v>236</v>
      </c>
      <c r="P13" s="37">
        <f t="shared" si="10"/>
        <v>9</v>
      </c>
      <c r="Q13" s="37">
        <f t="shared" si="10"/>
        <v>5</v>
      </c>
      <c r="R13" s="37">
        <f t="shared" si="10"/>
        <v>16</v>
      </c>
      <c r="S13" s="37">
        <f t="shared" si="10"/>
        <v>362</v>
      </c>
      <c r="T13" s="37">
        <f t="shared" si="10"/>
        <v>7</v>
      </c>
      <c r="U13" s="37">
        <f t="shared" si="10"/>
        <v>9</v>
      </c>
      <c r="V13" s="49">
        <v>-2.0284595655762061</v>
      </c>
    </row>
    <row r="14" spans="1:22" ht="15" customHeight="1" x14ac:dyDescent="0.15">
      <c r="A14" s="4" t="s">
        <v>24</v>
      </c>
      <c r="B14" s="37">
        <f t="shared" ref="B14:I14" si="11">B28+B29+B30+B31</f>
        <v>-46</v>
      </c>
      <c r="C14" s="37">
        <f t="shared" si="11"/>
        <v>-52</v>
      </c>
      <c r="D14" s="37">
        <f t="shared" si="11"/>
        <v>-242</v>
      </c>
      <c r="E14" s="37">
        <f t="shared" si="11"/>
        <v>-29</v>
      </c>
      <c r="F14" s="37">
        <f t="shared" si="11"/>
        <v>14</v>
      </c>
      <c r="G14" s="37">
        <f t="shared" si="11"/>
        <v>184</v>
      </c>
      <c r="H14" s="37">
        <f t="shared" si="11"/>
        <v>43</v>
      </c>
      <c r="I14" s="37">
        <f t="shared" si="11"/>
        <v>421</v>
      </c>
      <c r="J14" s="49">
        <f t="shared" si="3"/>
        <v>-13.806623788088867</v>
      </c>
      <c r="K14" s="49">
        <v>6.6652666563187646</v>
      </c>
      <c r="L14" s="49">
        <v>20.471890444407631</v>
      </c>
      <c r="M14" s="37">
        <f t="shared" ref="M14:U14" si="12">M28+M29+M30+M31</f>
        <v>-17</v>
      </c>
      <c r="N14" s="37">
        <f t="shared" si="12"/>
        <v>23</v>
      </c>
      <c r="O14" s="37">
        <f t="shared" si="12"/>
        <v>647</v>
      </c>
      <c r="P14" s="37">
        <f t="shared" si="12"/>
        <v>9</v>
      </c>
      <c r="Q14" s="37">
        <f t="shared" si="12"/>
        <v>14</v>
      </c>
      <c r="R14" s="37">
        <f t="shared" si="12"/>
        <v>40</v>
      </c>
      <c r="S14" s="37">
        <f t="shared" si="12"/>
        <v>652</v>
      </c>
      <c r="T14" s="37">
        <f t="shared" si="12"/>
        <v>9</v>
      </c>
      <c r="U14" s="37">
        <f t="shared" si="12"/>
        <v>31</v>
      </c>
      <c r="V14" s="49">
        <v>-8.0935380826727847</v>
      </c>
    </row>
    <row r="15" spans="1:22" ht="15" customHeight="1" x14ac:dyDescent="0.15">
      <c r="A15" s="4" t="s">
        <v>23</v>
      </c>
      <c r="B15" s="37">
        <f t="shared" ref="B15:I15" si="13">B32+B33+B34+B35</f>
        <v>-23</v>
      </c>
      <c r="C15" s="37">
        <f t="shared" si="13"/>
        <v>-8</v>
      </c>
      <c r="D15" s="37">
        <f t="shared" si="13"/>
        <v>-232</v>
      </c>
      <c r="E15" s="37">
        <f t="shared" si="13"/>
        <v>-19</v>
      </c>
      <c r="F15" s="37">
        <f t="shared" si="13"/>
        <v>6</v>
      </c>
      <c r="G15" s="37">
        <f t="shared" si="13"/>
        <v>98</v>
      </c>
      <c r="H15" s="37">
        <f t="shared" si="13"/>
        <v>25</v>
      </c>
      <c r="I15" s="37">
        <f t="shared" si="13"/>
        <v>299</v>
      </c>
      <c r="J15" s="49">
        <f t="shared" si="3"/>
        <v>-11.942010218296845</v>
      </c>
      <c r="K15" s="49">
        <v>3.7711611215674252</v>
      </c>
      <c r="L15" s="49">
        <v>15.713171339864271</v>
      </c>
      <c r="M15" s="37">
        <f t="shared" ref="M15:U15" si="14">M32+M33+M34+M35</f>
        <v>-4</v>
      </c>
      <c r="N15" s="37">
        <f t="shared" si="14"/>
        <v>34</v>
      </c>
      <c r="O15" s="37">
        <f t="shared" si="14"/>
        <v>518</v>
      </c>
      <c r="P15" s="37">
        <f t="shared" si="14"/>
        <v>19</v>
      </c>
      <c r="Q15" s="37">
        <f t="shared" si="14"/>
        <v>15</v>
      </c>
      <c r="R15" s="37">
        <f t="shared" si="14"/>
        <v>38</v>
      </c>
      <c r="S15" s="37">
        <f t="shared" si="14"/>
        <v>549</v>
      </c>
      <c r="T15" s="37">
        <f t="shared" si="14"/>
        <v>15</v>
      </c>
      <c r="U15" s="37">
        <f t="shared" si="14"/>
        <v>23</v>
      </c>
      <c r="V15" s="49">
        <v>-2.5141074143782838</v>
      </c>
    </row>
    <row r="16" spans="1:22" ht="15" customHeight="1" x14ac:dyDescent="0.15">
      <c r="A16" s="2" t="s">
        <v>22</v>
      </c>
      <c r="B16" s="36">
        <f t="shared" ref="B16:I16" si="15">B36+B37+B38</f>
        <v>-11</v>
      </c>
      <c r="C16" s="36">
        <f t="shared" si="15"/>
        <v>2</v>
      </c>
      <c r="D16" s="36">
        <f t="shared" si="15"/>
        <v>-133</v>
      </c>
      <c r="E16" s="36">
        <f t="shared" si="15"/>
        <v>-5</v>
      </c>
      <c r="F16" s="36">
        <f t="shared" si="15"/>
        <v>0</v>
      </c>
      <c r="G16" s="36">
        <f t="shared" si="15"/>
        <v>12</v>
      </c>
      <c r="H16" s="36">
        <f t="shared" si="15"/>
        <v>5</v>
      </c>
      <c r="I16" s="36">
        <f t="shared" si="15"/>
        <v>114</v>
      </c>
      <c r="J16" s="53">
        <f t="shared" si="3"/>
        <v>-13.376725231069184</v>
      </c>
      <c r="K16" s="53">
        <v>0</v>
      </c>
      <c r="L16" s="53">
        <v>13.376725231069184</v>
      </c>
      <c r="M16" s="36">
        <f t="shared" ref="M16:U16" si="16">M36+M37+M38</f>
        <v>-6</v>
      </c>
      <c r="N16" s="36">
        <f t="shared" si="16"/>
        <v>3</v>
      </c>
      <c r="O16" s="36">
        <f t="shared" si="16"/>
        <v>116</v>
      </c>
      <c r="P16" s="36">
        <f t="shared" si="16"/>
        <v>1</v>
      </c>
      <c r="Q16" s="36">
        <f t="shared" si="16"/>
        <v>2</v>
      </c>
      <c r="R16" s="36">
        <f t="shared" si="16"/>
        <v>9</v>
      </c>
      <c r="S16" s="36">
        <f t="shared" si="16"/>
        <v>147</v>
      </c>
      <c r="T16" s="36">
        <f t="shared" si="16"/>
        <v>4</v>
      </c>
      <c r="U16" s="36">
        <f t="shared" si="16"/>
        <v>5</v>
      </c>
      <c r="V16" s="53">
        <v>-16.052070277283022</v>
      </c>
    </row>
    <row r="17" spans="1:22" ht="15" customHeight="1" x14ac:dyDescent="0.15">
      <c r="A17" s="6" t="s">
        <v>21</v>
      </c>
      <c r="B17" s="35">
        <f t="shared" ref="B17:I17" si="17">B12+B13+B20</f>
        <v>-71</v>
      </c>
      <c r="C17" s="35">
        <f t="shared" si="17"/>
        <v>-21</v>
      </c>
      <c r="D17" s="35">
        <f t="shared" si="17"/>
        <v>-1024</v>
      </c>
      <c r="E17" s="35">
        <f t="shared" si="17"/>
        <v>-100</v>
      </c>
      <c r="F17" s="35">
        <f t="shared" si="17"/>
        <v>50</v>
      </c>
      <c r="G17" s="35">
        <f t="shared" si="17"/>
        <v>736</v>
      </c>
      <c r="H17" s="35">
        <f t="shared" si="17"/>
        <v>150</v>
      </c>
      <c r="I17" s="35">
        <f t="shared" si="17"/>
        <v>1388</v>
      </c>
      <c r="J17" s="48">
        <f t="shared" si="3"/>
        <v>-10.969166424493523</v>
      </c>
      <c r="K17" s="48">
        <v>5.4845832122467577</v>
      </c>
      <c r="L17" s="48">
        <v>16.45374963674028</v>
      </c>
      <c r="M17" s="35">
        <f t="shared" ref="M17:U17" si="18">M12+M13+M20</f>
        <v>29</v>
      </c>
      <c r="N17" s="35">
        <f t="shared" si="18"/>
        <v>146</v>
      </c>
      <c r="O17" s="35">
        <f t="shared" si="18"/>
        <v>2732</v>
      </c>
      <c r="P17" s="35">
        <f t="shared" si="18"/>
        <v>91</v>
      </c>
      <c r="Q17" s="35">
        <f t="shared" si="18"/>
        <v>55</v>
      </c>
      <c r="R17" s="35">
        <f t="shared" si="18"/>
        <v>117</v>
      </c>
      <c r="S17" s="35">
        <f t="shared" si="18"/>
        <v>3104</v>
      </c>
      <c r="T17" s="35">
        <f t="shared" si="18"/>
        <v>79</v>
      </c>
      <c r="U17" s="35">
        <f t="shared" si="18"/>
        <v>38</v>
      </c>
      <c r="V17" s="48">
        <v>3.1810582631031181</v>
      </c>
    </row>
    <row r="18" spans="1:22" ht="15" customHeight="1" x14ac:dyDescent="0.15">
      <c r="A18" s="4" t="s">
        <v>20</v>
      </c>
      <c r="B18" s="37">
        <f t="shared" ref="B18:I18" si="19">B14+B22</f>
        <v>-62</v>
      </c>
      <c r="C18" s="37">
        <f t="shared" si="19"/>
        <v>-46</v>
      </c>
      <c r="D18" s="37">
        <f t="shared" si="19"/>
        <v>-534</v>
      </c>
      <c r="E18" s="37">
        <f t="shared" si="19"/>
        <v>-46</v>
      </c>
      <c r="F18" s="37">
        <f t="shared" si="19"/>
        <v>27</v>
      </c>
      <c r="G18" s="37">
        <f t="shared" si="19"/>
        <v>353</v>
      </c>
      <c r="H18" s="37">
        <f t="shared" si="19"/>
        <v>73</v>
      </c>
      <c r="I18" s="37">
        <f t="shared" si="19"/>
        <v>754</v>
      </c>
      <c r="J18" s="49">
        <f t="shared" si="3"/>
        <v>-11.714601877964412</v>
      </c>
      <c r="K18" s="49">
        <v>6.8759619718486737</v>
      </c>
      <c r="L18" s="49">
        <v>18.590563849813087</v>
      </c>
      <c r="M18" s="37">
        <f t="shared" ref="M18:U18" si="20">M14+M22</f>
        <v>-16</v>
      </c>
      <c r="N18" s="37">
        <f t="shared" si="20"/>
        <v>61</v>
      </c>
      <c r="O18" s="37">
        <f t="shared" si="20"/>
        <v>1267</v>
      </c>
      <c r="P18" s="37">
        <f t="shared" si="20"/>
        <v>25</v>
      </c>
      <c r="Q18" s="37">
        <f t="shared" si="20"/>
        <v>36</v>
      </c>
      <c r="R18" s="37">
        <f t="shared" si="20"/>
        <v>77</v>
      </c>
      <c r="S18" s="37">
        <f t="shared" si="20"/>
        <v>1400</v>
      </c>
      <c r="T18" s="37">
        <f t="shared" si="20"/>
        <v>23</v>
      </c>
      <c r="U18" s="37">
        <f t="shared" si="20"/>
        <v>54</v>
      </c>
      <c r="V18" s="49">
        <v>-4.0746441314658792</v>
      </c>
    </row>
    <row r="19" spans="1:22" ht="15" customHeight="1" x14ac:dyDescent="0.15">
      <c r="A19" s="2" t="s">
        <v>19</v>
      </c>
      <c r="B19" s="36">
        <f t="shared" ref="B19:I19" si="21">B15+B16+B21+B23</f>
        <v>4</v>
      </c>
      <c r="C19" s="36">
        <f t="shared" si="21"/>
        <v>80</v>
      </c>
      <c r="D19" s="36">
        <f t="shared" si="21"/>
        <v>-854</v>
      </c>
      <c r="E19" s="36">
        <f t="shared" si="21"/>
        <v>-41</v>
      </c>
      <c r="F19" s="36">
        <f t="shared" si="21"/>
        <v>80</v>
      </c>
      <c r="G19" s="36">
        <f t="shared" si="21"/>
        <v>828</v>
      </c>
      <c r="H19" s="36">
        <f t="shared" si="21"/>
        <v>121</v>
      </c>
      <c r="I19" s="36">
        <f t="shared" si="21"/>
        <v>1512</v>
      </c>
      <c r="J19" s="53">
        <f t="shared" si="3"/>
        <v>-4.4631380289183902</v>
      </c>
      <c r="K19" s="53">
        <v>8.7085620076456411</v>
      </c>
      <c r="L19" s="53">
        <v>13.171700036564031</v>
      </c>
      <c r="M19" s="36">
        <f t="shared" ref="M19:U19" si="22">M15+M16+M21+M23</f>
        <v>45</v>
      </c>
      <c r="N19" s="36">
        <f t="shared" si="22"/>
        <v>249</v>
      </c>
      <c r="O19" s="36">
        <f t="shared" si="22"/>
        <v>3960</v>
      </c>
      <c r="P19" s="36">
        <f t="shared" si="22"/>
        <v>170</v>
      </c>
      <c r="Q19" s="36">
        <f t="shared" si="22"/>
        <v>79</v>
      </c>
      <c r="R19" s="36">
        <f t="shared" si="22"/>
        <v>204</v>
      </c>
      <c r="S19" s="36">
        <f t="shared" si="22"/>
        <v>4130</v>
      </c>
      <c r="T19" s="36">
        <f t="shared" si="22"/>
        <v>126</v>
      </c>
      <c r="U19" s="36">
        <f t="shared" si="22"/>
        <v>78</v>
      </c>
      <c r="V19" s="53">
        <v>4.8985661293006757</v>
      </c>
    </row>
    <row r="20" spans="1:22" ht="15" customHeight="1" x14ac:dyDescent="0.15">
      <c r="A20" s="5" t="s">
        <v>18</v>
      </c>
      <c r="B20" s="40">
        <f>E20+M20</f>
        <v>-39</v>
      </c>
      <c r="C20" s="40">
        <v>-26</v>
      </c>
      <c r="D20" s="40">
        <f>G20-I20+O20-S20</f>
        <v>-668</v>
      </c>
      <c r="E20" s="40">
        <f>F20-H20</f>
        <v>-76</v>
      </c>
      <c r="F20" s="40">
        <v>44</v>
      </c>
      <c r="G20" s="40">
        <v>650</v>
      </c>
      <c r="H20" s="40">
        <v>120</v>
      </c>
      <c r="I20" s="40">
        <v>1110</v>
      </c>
      <c r="J20" s="61">
        <f t="shared" si="3"/>
        <v>-9.8738644077087336</v>
      </c>
      <c r="K20" s="61">
        <v>5.7164478149892677</v>
      </c>
      <c r="L20" s="61">
        <v>15.590312222698001</v>
      </c>
      <c r="M20" s="40">
        <f>N20-R20</f>
        <v>37</v>
      </c>
      <c r="N20" s="40">
        <f>SUM(P20:Q20)</f>
        <v>125</v>
      </c>
      <c r="O20" s="41">
        <v>2368</v>
      </c>
      <c r="P20" s="41">
        <v>80</v>
      </c>
      <c r="Q20" s="41">
        <v>45</v>
      </c>
      <c r="R20" s="41">
        <f>SUM(T20:U20)</f>
        <v>88</v>
      </c>
      <c r="S20" s="41">
        <v>2576</v>
      </c>
      <c r="T20" s="41">
        <v>69</v>
      </c>
      <c r="U20" s="41">
        <v>19</v>
      </c>
      <c r="V20" s="52">
        <v>4.8070129353318833</v>
      </c>
    </row>
    <row r="21" spans="1:22" ht="15" customHeight="1" x14ac:dyDescent="0.15">
      <c r="A21" s="3" t="s">
        <v>17</v>
      </c>
      <c r="B21" s="42">
        <f t="shared" ref="B21:B38" si="23">E21+M21</f>
        <v>24</v>
      </c>
      <c r="C21" s="42">
        <v>70</v>
      </c>
      <c r="D21" s="42">
        <f t="shared" ref="D21:D38" si="24">G21-I21+O21-S21</f>
        <v>-259</v>
      </c>
      <c r="E21" s="42">
        <f t="shared" ref="E21:E38" si="25">F21-H21</f>
        <v>-11</v>
      </c>
      <c r="F21" s="42">
        <v>63</v>
      </c>
      <c r="G21" s="42">
        <v>618</v>
      </c>
      <c r="H21" s="42">
        <v>74</v>
      </c>
      <c r="I21" s="42">
        <v>876</v>
      </c>
      <c r="J21" s="62">
        <f t="shared" si="3"/>
        <v>-1.864051021606743</v>
      </c>
      <c r="K21" s="62">
        <v>10.675928578293162</v>
      </c>
      <c r="L21" s="62">
        <v>12.539979599899905</v>
      </c>
      <c r="M21" s="42">
        <f t="shared" ref="M21:M38" si="26">N21-R21</f>
        <v>35</v>
      </c>
      <c r="N21" s="42">
        <f>SUM(P21:Q21)</f>
        <v>164</v>
      </c>
      <c r="O21" s="42">
        <v>2659</v>
      </c>
      <c r="P21" s="42">
        <v>119</v>
      </c>
      <c r="Q21" s="42">
        <v>45</v>
      </c>
      <c r="R21" s="42">
        <f t="shared" ref="R21:R38" si="27">SUM(T21:U21)</f>
        <v>129</v>
      </c>
      <c r="S21" s="42">
        <v>2660</v>
      </c>
      <c r="T21" s="42">
        <v>88</v>
      </c>
      <c r="U21" s="42">
        <v>41</v>
      </c>
      <c r="V21" s="49">
        <v>5.9310714323850888</v>
      </c>
    </row>
    <row r="22" spans="1:22" ht="15" customHeight="1" x14ac:dyDescent="0.15">
      <c r="A22" s="3" t="s">
        <v>16</v>
      </c>
      <c r="B22" s="42">
        <f t="shared" si="23"/>
        <v>-16</v>
      </c>
      <c r="C22" s="42">
        <v>6</v>
      </c>
      <c r="D22" s="42">
        <f t="shared" si="24"/>
        <v>-292</v>
      </c>
      <c r="E22" s="42">
        <f t="shared" si="25"/>
        <v>-17</v>
      </c>
      <c r="F22" s="42">
        <v>13</v>
      </c>
      <c r="G22" s="42">
        <v>169</v>
      </c>
      <c r="H22" s="42">
        <v>30</v>
      </c>
      <c r="I22" s="42">
        <v>333</v>
      </c>
      <c r="J22" s="62">
        <f t="shared" si="3"/>
        <v>-9.3085285924094627</v>
      </c>
      <c r="K22" s="62">
        <v>7.1182865706660587</v>
      </c>
      <c r="L22" s="62">
        <v>16.426815163075521</v>
      </c>
      <c r="M22" s="42">
        <f>N22-R22</f>
        <v>1</v>
      </c>
      <c r="N22" s="42">
        <f t="shared" ref="N22:N38" si="28">SUM(P22:Q22)</f>
        <v>38</v>
      </c>
      <c r="O22" s="42">
        <v>620</v>
      </c>
      <c r="P22" s="42">
        <v>16</v>
      </c>
      <c r="Q22" s="42">
        <v>22</v>
      </c>
      <c r="R22" s="42">
        <f t="shared" si="27"/>
        <v>37</v>
      </c>
      <c r="S22" s="42">
        <v>748</v>
      </c>
      <c r="T22" s="42">
        <v>14</v>
      </c>
      <c r="U22" s="42">
        <v>23</v>
      </c>
      <c r="V22" s="49">
        <v>0.54756050543585033</v>
      </c>
    </row>
    <row r="23" spans="1:22" ht="15" customHeight="1" x14ac:dyDescent="0.15">
      <c r="A23" s="1" t="s">
        <v>15</v>
      </c>
      <c r="B23" s="43">
        <f t="shared" si="23"/>
        <v>14</v>
      </c>
      <c r="C23" s="43">
        <v>16</v>
      </c>
      <c r="D23" s="43">
        <f t="shared" si="24"/>
        <v>-230</v>
      </c>
      <c r="E23" s="43">
        <f t="shared" si="25"/>
        <v>-6</v>
      </c>
      <c r="F23" s="43">
        <v>11</v>
      </c>
      <c r="G23" s="43">
        <v>100</v>
      </c>
      <c r="H23" s="43">
        <v>17</v>
      </c>
      <c r="I23" s="43">
        <v>223</v>
      </c>
      <c r="J23" s="63">
        <f t="shared" si="3"/>
        <v>-4.5439738399898744</v>
      </c>
      <c r="K23" s="63">
        <v>8.3306187066481048</v>
      </c>
      <c r="L23" s="63">
        <v>12.874592546637979</v>
      </c>
      <c r="M23" s="43">
        <f t="shared" si="26"/>
        <v>20</v>
      </c>
      <c r="N23" s="43">
        <f t="shared" si="28"/>
        <v>48</v>
      </c>
      <c r="O23" s="43">
        <v>667</v>
      </c>
      <c r="P23" s="43">
        <v>31</v>
      </c>
      <c r="Q23" s="43">
        <v>17</v>
      </c>
      <c r="R23" s="43">
        <f t="shared" si="27"/>
        <v>28</v>
      </c>
      <c r="S23" s="47">
        <v>774</v>
      </c>
      <c r="T23" s="47">
        <v>19</v>
      </c>
      <c r="U23" s="47">
        <v>9</v>
      </c>
      <c r="V23" s="54">
        <v>15.146579466632915</v>
      </c>
    </row>
    <row r="24" spans="1:22" ht="15" customHeight="1" x14ac:dyDescent="0.15">
      <c r="A24" s="7" t="s">
        <v>14</v>
      </c>
      <c r="B24" s="45">
        <f t="shared" si="23"/>
        <v>-8</v>
      </c>
      <c r="C24" s="45">
        <v>-3</v>
      </c>
      <c r="D24" s="45">
        <f t="shared" si="24"/>
        <v>-71</v>
      </c>
      <c r="E24" s="40">
        <f t="shared" si="25"/>
        <v>-2</v>
      </c>
      <c r="F24" s="45">
        <v>2</v>
      </c>
      <c r="G24" s="45">
        <v>37</v>
      </c>
      <c r="H24" s="45">
        <v>4</v>
      </c>
      <c r="I24" s="46">
        <v>70</v>
      </c>
      <c r="J24" s="73">
        <f t="shared" si="3"/>
        <v>-4.6146163230989989</v>
      </c>
      <c r="K24" s="73">
        <v>4.6146163230989989</v>
      </c>
      <c r="L24" s="73">
        <v>9.2292326461979979</v>
      </c>
      <c r="M24" s="40">
        <f t="shared" si="26"/>
        <v>-6</v>
      </c>
      <c r="N24" s="45">
        <f t="shared" si="28"/>
        <v>7</v>
      </c>
      <c r="O24" s="45">
        <v>128</v>
      </c>
      <c r="P24" s="45">
        <v>2</v>
      </c>
      <c r="Q24" s="45">
        <v>5</v>
      </c>
      <c r="R24" s="45">
        <f t="shared" si="27"/>
        <v>13</v>
      </c>
      <c r="S24" s="45">
        <v>166</v>
      </c>
      <c r="T24" s="45">
        <v>3</v>
      </c>
      <c r="U24" s="45">
        <v>10</v>
      </c>
      <c r="V24" s="51">
        <v>-13.843848969296996</v>
      </c>
    </row>
    <row r="25" spans="1:22" ht="15" customHeight="1" x14ac:dyDescent="0.15">
      <c r="A25" s="5" t="s">
        <v>13</v>
      </c>
      <c r="B25" s="40">
        <f t="shared" si="23"/>
        <v>-5</v>
      </c>
      <c r="C25" s="40">
        <v>-2</v>
      </c>
      <c r="D25" s="40">
        <f t="shared" si="24"/>
        <v>-41</v>
      </c>
      <c r="E25" s="40">
        <f t="shared" si="25"/>
        <v>-2</v>
      </c>
      <c r="F25" s="40">
        <v>0</v>
      </c>
      <c r="G25" s="40">
        <v>2</v>
      </c>
      <c r="H25" s="40">
        <v>2</v>
      </c>
      <c r="I25" s="40">
        <v>29</v>
      </c>
      <c r="J25" s="61">
        <f t="shared" si="3"/>
        <v>-18.128088604137176</v>
      </c>
      <c r="K25" s="61">
        <v>0</v>
      </c>
      <c r="L25" s="61">
        <v>18.128088604137176</v>
      </c>
      <c r="M25" s="40">
        <f t="shared" si="26"/>
        <v>-3</v>
      </c>
      <c r="N25" s="40">
        <f t="shared" si="28"/>
        <v>1</v>
      </c>
      <c r="O25" s="40">
        <v>25</v>
      </c>
      <c r="P25" s="40">
        <v>1</v>
      </c>
      <c r="Q25" s="40">
        <v>0</v>
      </c>
      <c r="R25" s="40">
        <f t="shared" si="27"/>
        <v>4</v>
      </c>
      <c r="S25" s="41">
        <v>39</v>
      </c>
      <c r="T25" s="41">
        <v>2</v>
      </c>
      <c r="U25" s="41">
        <v>2</v>
      </c>
      <c r="V25" s="52">
        <v>-27.192132906205764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17</v>
      </c>
      <c r="D26" s="42">
        <f t="shared" si="24"/>
        <v>-72</v>
      </c>
      <c r="E26" s="42">
        <f t="shared" si="25"/>
        <v>-5</v>
      </c>
      <c r="F26" s="42">
        <v>1</v>
      </c>
      <c r="G26" s="42">
        <v>11</v>
      </c>
      <c r="H26" s="42">
        <v>6</v>
      </c>
      <c r="I26" s="42">
        <v>53</v>
      </c>
      <c r="J26" s="62">
        <f t="shared" si="3"/>
        <v>-20.300333704115683</v>
      </c>
      <c r="K26" s="62">
        <v>4.0600667408231361</v>
      </c>
      <c r="L26" s="62">
        <v>24.360400444938819</v>
      </c>
      <c r="M26" s="42">
        <f t="shared" si="26"/>
        <v>3</v>
      </c>
      <c r="N26" s="42">
        <f t="shared" si="28"/>
        <v>4</v>
      </c>
      <c r="O26" s="42">
        <v>73</v>
      </c>
      <c r="P26" s="42">
        <v>4</v>
      </c>
      <c r="Q26" s="42">
        <v>0</v>
      </c>
      <c r="R26" s="42">
        <f t="shared" si="27"/>
        <v>1</v>
      </c>
      <c r="S26" s="42">
        <v>103</v>
      </c>
      <c r="T26" s="42">
        <v>1</v>
      </c>
      <c r="U26" s="42">
        <v>0</v>
      </c>
      <c r="V26" s="49">
        <v>12.180200222469409</v>
      </c>
    </row>
    <row r="27" spans="1:22" ht="15" customHeight="1" x14ac:dyDescent="0.15">
      <c r="A27" s="1" t="s">
        <v>11</v>
      </c>
      <c r="B27" s="43">
        <f t="shared" si="23"/>
        <v>-17</v>
      </c>
      <c r="C27" s="43">
        <v>-7</v>
      </c>
      <c r="D27" s="43">
        <f t="shared" si="24"/>
        <v>-172</v>
      </c>
      <c r="E27" s="43">
        <f t="shared" si="25"/>
        <v>-15</v>
      </c>
      <c r="F27" s="43">
        <v>3</v>
      </c>
      <c r="G27" s="43">
        <v>36</v>
      </c>
      <c r="H27" s="43">
        <v>18</v>
      </c>
      <c r="I27" s="43">
        <v>126</v>
      </c>
      <c r="J27" s="63">
        <f t="shared" si="3"/>
        <v>-23.834399895520441</v>
      </c>
      <c r="K27" s="63">
        <v>4.7668799791040879</v>
      </c>
      <c r="L27" s="63">
        <v>28.601279874624527</v>
      </c>
      <c r="M27" s="43">
        <f t="shared" si="26"/>
        <v>-2</v>
      </c>
      <c r="N27" s="43">
        <f t="shared" si="28"/>
        <v>9</v>
      </c>
      <c r="O27" s="47">
        <v>138</v>
      </c>
      <c r="P27" s="47">
        <v>4</v>
      </c>
      <c r="Q27" s="47">
        <v>5</v>
      </c>
      <c r="R27" s="47">
        <f t="shared" si="27"/>
        <v>11</v>
      </c>
      <c r="S27" s="47">
        <v>220</v>
      </c>
      <c r="T27" s="47">
        <v>4</v>
      </c>
      <c r="U27" s="47">
        <v>7</v>
      </c>
      <c r="V27" s="54">
        <v>-3.1779199860693925</v>
      </c>
    </row>
    <row r="28" spans="1:22" ht="15" customHeight="1" x14ac:dyDescent="0.15">
      <c r="A28" s="5" t="s">
        <v>10</v>
      </c>
      <c r="B28" s="40">
        <f t="shared" si="23"/>
        <v>-13</v>
      </c>
      <c r="C28" s="40">
        <v>-14</v>
      </c>
      <c r="D28" s="40">
        <f t="shared" si="24"/>
        <v>-68</v>
      </c>
      <c r="E28" s="40">
        <f t="shared" si="25"/>
        <v>-4</v>
      </c>
      <c r="F28" s="40">
        <v>0</v>
      </c>
      <c r="G28" s="40">
        <v>10</v>
      </c>
      <c r="H28" s="40">
        <v>4</v>
      </c>
      <c r="I28" s="40">
        <v>56</v>
      </c>
      <c r="J28" s="61">
        <f t="shared" si="3"/>
        <v>-16.796281809396714</v>
      </c>
      <c r="K28" s="61">
        <v>0</v>
      </c>
      <c r="L28" s="61">
        <v>16.796281809396714</v>
      </c>
      <c r="M28" s="40">
        <f t="shared" si="26"/>
        <v>-9</v>
      </c>
      <c r="N28" s="40">
        <f t="shared" si="28"/>
        <v>0</v>
      </c>
      <c r="O28" s="40">
        <v>50</v>
      </c>
      <c r="P28" s="40">
        <v>0</v>
      </c>
      <c r="Q28" s="40">
        <v>0</v>
      </c>
      <c r="R28" s="40">
        <f t="shared" si="27"/>
        <v>9</v>
      </c>
      <c r="S28" s="40">
        <v>72</v>
      </c>
      <c r="T28" s="40">
        <v>2</v>
      </c>
      <c r="U28" s="40">
        <v>7</v>
      </c>
      <c r="V28" s="48">
        <v>-37.79163407114261</v>
      </c>
    </row>
    <row r="29" spans="1:22" ht="15" customHeight="1" x14ac:dyDescent="0.15">
      <c r="A29" s="3" t="s">
        <v>9</v>
      </c>
      <c r="B29" s="42">
        <f t="shared" si="23"/>
        <v>-10</v>
      </c>
      <c r="C29" s="42">
        <v>-11</v>
      </c>
      <c r="D29" s="42">
        <f t="shared" si="24"/>
        <v>-41</v>
      </c>
      <c r="E29" s="42">
        <f>F29-H29</f>
        <v>-11</v>
      </c>
      <c r="F29" s="42">
        <v>6</v>
      </c>
      <c r="G29" s="42">
        <v>77</v>
      </c>
      <c r="H29" s="42">
        <v>17</v>
      </c>
      <c r="I29" s="42">
        <v>137</v>
      </c>
      <c r="J29" s="62">
        <f t="shared" si="3"/>
        <v>-17.019202238141666</v>
      </c>
      <c r="K29" s="62">
        <v>9.2832012208045445</v>
      </c>
      <c r="L29" s="62">
        <v>26.302403458946209</v>
      </c>
      <c r="M29" s="42">
        <f t="shared" si="26"/>
        <v>1</v>
      </c>
      <c r="N29" s="42">
        <f t="shared" si="28"/>
        <v>10</v>
      </c>
      <c r="O29" s="42">
        <v>224</v>
      </c>
      <c r="P29" s="42">
        <v>3</v>
      </c>
      <c r="Q29" s="42">
        <v>7</v>
      </c>
      <c r="R29" s="42">
        <f t="shared" si="27"/>
        <v>9</v>
      </c>
      <c r="S29" s="42">
        <v>205</v>
      </c>
      <c r="T29" s="42">
        <v>0</v>
      </c>
      <c r="U29" s="42">
        <v>9</v>
      </c>
      <c r="V29" s="49">
        <v>1.5472002034674244</v>
      </c>
    </row>
    <row r="30" spans="1:22" ht="15" customHeight="1" x14ac:dyDescent="0.15">
      <c r="A30" s="3" t="s">
        <v>8</v>
      </c>
      <c r="B30" s="42">
        <f t="shared" si="23"/>
        <v>-14</v>
      </c>
      <c r="C30" s="42">
        <v>-13</v>
      </c>
      <c r="D30" s="42">
        <f t="shared" si="24"/>
        <v>-97</v>
      </c>
      <c r="E30" s="42">
        <f t="shared" si="25"/>
        <v>-5</v>
      </c>
      <c r="F30" s="42">
        <v>6</v>
      </c>
      <c r="G30" s="42">
        <v>53</v>
      </c>
      <c r="H30" s="42">
        <v>11</v>
      </c>
      <c r="I30" s="42">
        <v>117</v>
      </c>
      <c r="J30" s="62">
        <f t="shared" si="3"/>
        <v>-7.7892256869456844</v>
      </c>
      <c r="K30" s="62">
        <v>9.3470708243348213</v>
      </c>
      <c r="L30" s="62">
        <v>17.136296511280506</v>
      </c>
      <c r="M30" s="42">
        <f t="shared" si="26"/>
        <v>-9</v>
      </c>
      <c r="N30" s="42">
        <f t="shared" si="28"/>
        <v>4</v>
      </c>
      <c r="O30" s="42">
        <v>177</v>
      </c>
      <c r="P30" s="42">
        <v>3</v>
      </c>
      <c r="Q30" s="42">
        <v>1</v>
      </c>
      <c r="R30" s="42">
        <f t="shared" si="27"/>
        <v>13</v>
      </c>
      <c r="S30" s="42">
        <v>210</v>
      </c>
      <c r="T30" s="42">
        <v>4</v>
      </c>
      <c r="U30" s="42">
        <v>9</v>
      </c>
      <c r="V30" s="49">
        <v>-14.020606236502232</v>
      </c>
    </row>
    <row r="31" spans="1:22" ht="15" customHeight="1" x14ac:dyDescent="0.15">
      <c r="A31" s="1" t="s">
        <v>7</v>
      </c>
      <c r="B31" s="43">
        <f t="shared" si="23"/>
        <v>-9</v>
      </c>
      <c r="C31" s="43">
        <v>-14</v>
      </c>
      <c r="D31" s="43">
        <f t="shared" si="24"/>
        <v>-36</v>
      </c>
      <c r="E31" s="43">
        <f t="shared" si="25"/>
        <v>-9</v>
      </c>
      <c r="F31" s="43">
        <v>2</v>
      </c>
      <c r="G31" s="43">
        <v>44</v>
      </c>
      <c r="H31" s="43">
        <v>11</v>
      </c>
      <c r="I31" s="43">
        <v>111</v>
      </c>
      <c r="J31" s="63">
        <f t="shared" si="3"/>
        <v>-15.678020703578028</v>
      </c>
      <c r="K31" s="63">
        <v>3.4840046007951164</v>
      </c>
      <c r="L31" s="63">
        <v>19.162025304373145</v>
      </c>
      <c r="M31" s="43">
        <f t="shared" si="26"/>
        <v>0</v>
      </c>
      <c r="N31" s="43">
        <f t="shared" si="28"/>
        <v>9</v>
      </c>
      <c r="O31" s="43">
        <v>196</v>
      </c>
      <c r="P31" s="43">
        <v>3</v>
      </c>
      <c r="Q31" s="43">
        <v>6</v>
      </c>
      <c r="R31" s="43">
        <f t="shared" si="27"/>
        <v>9</v>
      </c>
      <c r="S31" s="43">
        <v>165</v>
      </c>
      <c r="T31" s="43">
        <v>3</v>
      </c>
      <c r="U31" s="43">
        <v>6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-3</v>
      </c>
      <c r="C32" s="40">
        <v>-7</v>
      </c>
      <c r="D32" s="40">
        <f t="shared" si="24"/>
        <v>-2</v>
      </c>
      <c r="E32" s="40">
        <f t="shared" si="25"/>
        <v>-1</v>
      </c>
      <c r="F32" s="40">
        <v>0</v>
      </c>
      <c r="G32" s="40">
        <v>17</v>
      </c>
      <c r="H32" s="40">
        <v>1</v>
      </c>
      <c r="I32" s="40">
        <v>16</v>
      </c>
      <c r="J32" s="61">
        <f t="shared" si="3"/>
        <v>-7.1793863099921325</v>
      </c>
      <c r="K32" s="61">
        <v>0</v>
      </c>
      <c r="L32" s="61">
        <v>7.1793863099921325</v>
      </c>
      <c r="M32" s="40">
        <f t="shared" si="26"/>
        <v>-2</v>
      </c>
      <c r="N32" s="40">
        <f t="shared" si="28"/>
        <v>2</v>
      </c>
      <c r="O32" s="41">
        <v>77</v>
      </c>
      <c r="P32" s="41">
        <v>2</v>
      </c>
      <c r="Q32" s="41">
        <v>0</v>
      </c>
      <c r="R32" s="41">
        <f t="shared" si="27"/>
        <v>4</v>
      </c>
      <c r="S32" s="41">
        <v>80</v>
      </c>
      <c r="T32" s="41">
        <v>2</v>
      </c>
      <c r="U32" s="41">
        <v>2</v>
      </c>
      <c r="V32" s="52">
        <v>-14.358772619984265</v>
      </c>
    </row>
    <row r="33" spans="1:22" ht="15" customHeight="1" x14ac:dyDescent="0.15">
      <c r="A33" s="3" t="s">
        <v>5</v>
      </c>
      <c r="B33" s="42">
        <f t="shared" si="23"/>
        <v>-14</v>
      </c>
      <c r="C33" s="42">
        <v>1</v>
      </c>
      <c r="D33" s="42">
        <f t="shared" si="24"/>
        <v>-154</v>
      </c>
      <c r="E33" s="42">
        <f t="shared" si="25"/>
        <v>-6</v>
      </c>
      <c r="F33" s="42">
        <v>3</v>
      </c>
      <c r="G33" s="42">
        <v>32</v>
      </c>
      <c r="H33" s="42">
        <v>9</v>
      </c>
      <c r="I33" s="42">
        <v>130</v>
      </c>
      <c r="J33" s="62">
        <f t="shared" si="3"/>
        <v>-9.8036582417877582</v>
      </c>
      <c r="K33" s="62">
        <v>4.9018291208938782</v>
      </c>
      <c r="L33" s="62">
        <v>14.705487362681636</v>
      </c>
      <c r="M33" s="42">
        <f t="shared" si="26"/>
        <v>-8</v>
      </c>
      <c r="N33" s="42">
        <f t="shared" si="28"/>
        <v>11</v>
      </c>
      <c r="O33" s="42">
        <v>166</v>
      </c>
      <c r="P33" s="42">
        <v>4</v>
      </c>
      <c r="Q33" s="42">
        <v>7</v>
      </c>
      <c r="R33" s="42">
        <f t="shared" si="27"/>
        <v>19</v>
      </c>
      <c r="S33" s="42">
        <v>222</v>
      </c>
      <c r="T33" s="42">
        <v>9</v>
      </c>
      <c r="U33" s="42">
        <v>10</v>
      </c>
      <c r="V33" s="49">
        <v>-13.071544322383676</v>
      </c>
    </row>
    <row r="34" spans="1:22" ht="15" customHeight="1" x14ac:dyDescent="0.15">
      <c r="A34" s="3" t="s">
        <v>4</v>
      </c>
      <c r="B34" s="42">
        <f t="shared" si="23"/>
        <v>2</v>
      </c>
      <c r="C34" s="42">
        <v>1</v>
      </c>
      <c r="D34" s="42">
        <f t="shared" si="24"/>
        <v>-28</v>
      </c>
      <c r="E34" s="42">
        <f t="shared" si="25"/>
        <v>-5</v>
      </c>
      <c r="F34" s="42">
        <v>2</v>
      </c>
      <c r="G34" s="42">
        <v>28</v>
      </c>
      <c r="H34" s="42">
        <v>7</v>
      </c>
      <c r="I34" s="42">
        <v>83</v>
      </c>
      <c r="J34" s="62">
        <f t="shared" si="3"/>
        <v>-12.04397867060873</v>
      </c>
      <c r="K34" s="62">
        <v>4.817591468243493</v>
      </c>
      <c r="L34" s="62">
        <v>16.861570138852223</v>
      </c>
      <c r="M34" s="42">
        <f t="shared" si="26"/>
        <v>7</v>
      </c>
      <c r="N34" s="42">
        <f t="shared" si="28"/>
        <v>11</v>
      </c>
      <c r="O34" s="42">
        <v>146</v>
      </c>
      <c r="P34" s="42">
        <v>8</v>
      </c>
      <c r="Q34" s="42">
        <v>3</v>
      </c>
      <c r="R34" s="42">
        <f t="shared" si="27"/>
        <v>4</v>
      </c>
      <c r="S34" s="42">
        <v>119</v>
      </c>
      <c r="T34" s="42">
        <v>1</v>
      </c>
      <c r="U34" s="42">
        <v>3</v>
      </c>
      <c r="V34" s="49">
        <v>16.86157013885223</v>
      </c>
    </row>
    <row r="35" spans="1:22" ht="15" customHeight="1" x14ac:dyDescent="0.15">
      <c r="A35" s="1" t="s">
        <v>3</v>
      </c>
      <c r="B35" s="43">
        <f t="shared" si="23"/>
        <v>-8</v>
      </c>
      <c r="C35" s="43">
        <v>-3</v>
      </c>
      <c r="D35" s="43">
        <f t="shared" si="24"/>
        <v>-48</v>
      </c>
      <c r="E35" s="43">
        <f t="shared" si="25"/>
        <v>-7</v>
      </c>
      <c r="F35" s="43">
        <v>1</v>
      </c>
      <c r="G35" s="43">
        <v>21</v>
      </c>
      <c r="H35" s="43">
        <v>8</v>
      </c>
      <c r="I35" s="43">
        <v>70</v>
      </c>
      <c r="J35" s="63">
        <f t="shared" si="3"/>
        <v>-16.487168401422217</v>
      </c>
      <c r="K35" s="63">
        <v>2.3553097716317453</v>
      </c>
      <c r="L35" s="63">
        <v>18.842478173053962</v>
      </c>
      <c r="M35" s="43">
        <f>N35-R35</f>
        <v>-1</v>
      </c>
      <c r="N35" s="43">
        <f t="shared" si="28"/>
        <v>10</v>
      </c>
      <c r="O35" s="47">
        <v>129</v>
      </c>
      <c r="P35" s="47">
        <v>5</v>
      </c>
      <c r="Q35" s="47">
        <v>5</v>
      </c>
      <c r="R35" s="47">
        <f t="shared" si="27"/>
        <v>11</v>
      </c>
      <c r="S35" s="47">
        <v>128</v>
      </c>
      <c r="T35" s="47">
        <v>3</v>
      </c>
      <c r="U35" s="47">
        <v>8</v>
      </c>
      <c r="V35" s="54">
        <v>-2.3553097716317488</v>
      </c>
    </row>
    <row r="36" spans="1:22" ht="15" customHeight="1" x14ac:dyDescent="0.15">
      <c r="A36" s="5" t="s">
        <v>2</v>
      </c>
      <c r="B36" s="40">
        <f t="shared" si="23"/>
        <v>-6</v>
      </c>
      <c r="C36" s="40">
        <v>1</v>
      </c>
      <c r="D36" s="40">
        <f t="shared" si="24"/>
        <v>-51</v>
      </c>
      <c r="E36" s="40">
        <f t="shared" si="25"/>
        <v>-2</v>
      </c>
      <c r="F36" s="40">
        <v>0</v>
      </c>
      <c r="G36" s="40">
        <v>6</v>
      </c>
      <c r="H36" s="40">
        <v>2</v>
      </c>
      <c r="I36" s="40">
        <v>47</v>
      </c>
      <c r="J36" s="61">
        <f t="shared" si="3"/>
        <v>-12.207561999364538</v>
      </c>
      <c r="K36" s="61">
        <v>0</v>
      </c>
      <c r="L36" s="61">
        <v>12.207561999364538</v>
      </c>
      <c r="M36" s="40">
        <f t="shared" si="26"/>
        <v>-4</v>
      </c>
      <c r="N36" s="40">
        <f t="shared" si="28"/>
        <v>1</v>
      </c>
      <c r="O36" s="40">
        <v>41</v>
      </c>
      <c r="P36" s="40">
        <v>0</v>
      </c>
      <c r="Q36" s="40">
        <v>1</v>
      </c>
      <c r="R36" s="40">
        <f t="shared" si="27"/>
        <v>5</v>
      </c>
      <c r="S36" s="40">
        <v>51</v>
      </c>
      <c r="T36" s="40">
        <v>1</v>
      </c>
      <c r="U36" s="40">
        <v>4</v>
      </c>
      <c r="V36" s="48">
        <v>-24.415123998729076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2</v>
      </c>
      <c r="D37" s="42">
        <f t="shared" si="24"/>
        <v>-32</v>
      </c>
      <c r="E37" s="42">
        <f t="shared" si="25"/>
        <v>-1</v>
      </c>
      <c r="F37" s="42">
        <v>0</v>
      </c>
      <c r="G37" s="42">
        <v>4</v>
      </c>
      <c r="H37" s="42">
        <v>1</v>
      </c>
      <c r="I37" s="42">
        <v>30</v>
      </c>
      <c r="J37" s="62">
        <f t="shared" si="3"/>
        <v>-9.1770799285947753</v>
      </c>
      <c r="K37" s="62">
        <v>0</v>
      </c>
      <c r="L37" s="62">
        <v>9.1770799285947753</v>
      </c>
      <c r="M37" s="42">
        <f t="shared" si="26"/>
        <v>1</v>
      </c>
      <c r="N37" s="42">
        <f t="shared" si="28"/>
        <v>1</v>
      </c>
      <c r="O37" s="42">
        <v>50</v>
      </c>
      <c r="P37" s="42">
        <v>0</v>
      </c>
      <c r="Q37" s="42">
        <v>1</v>
      </c>
      <c r="R37" s="42">
        <f t="shared" si="27"/>
        <v>0</v>
      </c>
      <c r="S37" s="42">
        <v>56</v>
      </c>
      <c r="T37" s="42">
        <v>0</v>
      </c>
      <c r="U37" s="42">
        <v>0</v>
      </c>
      <c r="V37" s="49">
        <v>9.1770799285947753</v>
      </c>
    </row>
    <row r="38" spans="1:22" ht="15" customHeight="1" x14ac:dyDescent="0.15">
      <c r="A38" s="1" t="s">
        <v>0</v>
      </c>
      <c r="B38" s="43">
        <f t="shared" si="23"/>
        <v>-5</v>
      </c>
      <c r="C38" s="43">
        <v>-1</v>
      </c>
      <c r="D38" s="43">
        <f t="shared" si="24"/>
        <v>-50</v>
      </c>
      <c r="E38" s="43">
        <f t="shared" si="25"/>
        <v>-2</v>
      </c>
      <c r="F38" s="43">
        <v>0</v>
      </c>
      <c r="G38" s="43">
        <v>2</v>
      </c>
      <c r="H38" s="43">
        <v>2</v>
      </c>
      <c r="I38" s="43">
        <v>37</v>
      </c>
      <c r="J38" s="63">
        <f t="shared" si="3"/>
        <v>-19.805203613771397</v>
      </c>
      <c r="K38" s="63">
        <v>0</v>
      </c>
      <c r="L38" s="63">
        <v>19.805203613771397</v>
      </c>
      <c r="M38" s="43">
        <f t="shared" si="26"/>
        <v>-3</v>
      </c>
      <c r="N38" s="43">
        <f t="shared" si="28"/>
        <v>1</v>
      </c>
      <c r="O38" s="43">
        <v>25</v>
      </c>
      <c r="P38" s="43">
        <v>1</v>
      </c>
      <c r="Q38" s="43">
        <v>0</v>
      </c>
      <c r="R38" s="43">
        <f t="shared" si="27"/>
        <v>4</v>
      </c>
      <c r="S38" s="43">
        <v>40</v>
      </c>
      <c r="T38" s="43">
        <v>3</v>
      </c>
      <c r="U38" s="43">
        <v>1</v>
      </c>
      <c r="V38" s="53">
        <v>-29.707805420657095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-174</v>
      </c>
      <c r="C9" s="34">
        <f t="shared" si="0"/>
        <v>27</v>
      </c>
      <c r="D9" s="34">
        <f t="shared" si="0"/>
        <v>-2697</v>
      </c>
      <c r="E9" s="34">
        <f t="shared" si="0"/>
        <v>-164</v>
      </c>
      <c r="F9" s="34">
        <f t="shared" si="0"/>
        <v>166</v>
      </c>
      <c r="G9" s="34">
        <f t="shared" si="0"/>
        <v>1793</v>
      </c>
      <c r="H9" s="34">
        <f t="shared" si="0"/>
        <v>330</v>
      </c>
      <c r="I9" s="34">
        <f t="shared" si="0"/>
        <v>3957</v>
      </c>
      <c r="J9" s="51">
        <f>K9-L9</f>
        <v>-6.7560765186048313</v>
      </c>
      <c r="K9" s="51">
        <v>6.8384676956609871</v>
      </c>
      <c r="L9" s="51">
        <v>13.594544214265818</v>
      </c>
      <c r="M9" s="34">
        <f t="shared" ref="M9:U9" si="1">M10+M11</f>
        <v>-10</v>
      </c>
      <c r="N9" s="34">
        <f t="shared" si="1"/>
        <v>390</v>
      </c>
      <c r="O9" s="34">
        <f t="shared" si="1"/>
        <v>6973</v>
      </c>
      <c r="P9" s="34">
        <f t="shared" si="1"/>
        <v>212</v>
      </c>
      <c r="Q9" s="34">
        <f t="shared" si="1"/>
        <v>178</v>
      </c>
      <c r="R9" s="34">
        <f>R10+R11</f>
        <v>400</v>
      </c>
      <c r="S9" s="34">
        <f t="shared" si="1"/>
        <v>7506</v>
      </c>
      <c r="T9" s="34">
        <f t="shared" si="1"/>
        <v>222</v>
      </c>
      <c r="U9" s="34">
        <f t="shared" si="1"/>
        <v>178</v>
      </c>
      <c r="V9" s="51">
        <v>-0.4119558852807792</v>
      </c>
    </row>
    <row r="10" spans="1:22" ht="15" customHeight="1" x14ac:dyDescent="0.15">
      <c r="A10" s="6" t="s">
        <v>28</v>
      </c>
      <c r="B10" s="35">
        <f t="shared" ref="B10:I10" si="2">B20+B21+B22+B23</f>
        <v>-69</v>
      </c>
      <c r="C10" s="35">
        <f t="shared" si="2"/>
        <v>53</v>
      </c>
      <c r="D10" s="35">
        <f t="shared" si="2"/>
        <v>-1558</v>
      </c>
      <c r="E10" s="35">
        <f t="shared" si="2"/>
        <v>-97</v>
      </c>
      <c r="F10" s="35">
        <f t="shared" si="2"/>
        <v>123</v>
      </c>
      <c r="G10" s="35">
        <f t="shared" si="2"/>
        <v>1427</v>
      </c>
      <c r="H10" s="35">
        <f t="shared" si="2"/>
        <v>220</v>
      </c>
      <c r="I10" s="35">
        <f t="shared" si="2"/>
        <v>2687</v>
      </c>
      <c r="J10" s="48">
        <f t="shared" ref="J10:J38" si="3">K10-L10</f>
        <v>-5.3232692646566209</v>
      </c>
      <c r="K10" s="48">
        <v>6.7501249438429296</v>
      </c>
      <c r="L10" s="48">
        <v>12.07339420849955</v>
      </c>
      <c r="M10" s="35">
        <f t="shared" ref="M10:U10" si="4">M20+M21+M22+M23</f>
        <v>28</v>
      </c>
      <c r="N10" s="35">
        <f t="shared" si="4"/>
        <v>282</v>
      </c>
      <c r="O10" s="35">
        <f t="shared" si="4"/>
        <v>5240</v>
      </c>
      <c r="P10" s="35">
        <f t="shared" si="4"/>
        <v>169</v>
      </c>
      <c r="Q10" s="35">
        <f t="shared" si="4"/>
        <v>113</v>
      </c>
      <c r="R10" s="35">
        <f t="shared" si="4"/>
        <v>254</v>
      </c>
      <c r="S10" s="35">
        <f t="shared" si="4"/>
        <v>5538</v>
      </c>
      <c r="T10" s="35">
        <f t="shared" si="4"/>
        <v>165</v>
      </c>
      <c r="U10" s="35">
        <f t="shared" si="4"/>
        <v>89</v>
      </c>
      <c r="V10" s="48">
        <v>1.53661380835449</v>
      </c>
    </row>
    <row r="11" spans="1:22" ht="15" customHeight="1" x14ac:dyDescent="0.15">
      <c r="A11" s="2" t="s">
        <v>27</v>
      </c>
      <c r="B11" s="36">
        <f t="shared" ref="B11:I11" si="5">B12+B13+B14+B15+B16</f>
        <v>-105</v>
      </c>
      <c r="C11" s="36">
        <f t="shared" si="5"/>
        <v>-26</v>
      </c>
      <c r="D11" s="36">
        <f t="shared" si="5"/>
        <v>-1139</v>
      </c>
      <c r="E11" s="36">
        <f t="shared" si="5"/>
        <v>-67</v>
      </c>
      <c r="F11" s="36">
        <f t="shared" si="5"/>
        <v>43</v>
      </c>
      <c r="G11" s="36">
        <f t="shared" si="5"/>
        <v>366</v>
      </c>
      <c r="H11" s="36">
        <f t="shared" si="5"/>
        <v>110</v>
      </c>
      <c r="I11" s="36">
        <f t="shared" si="5"/>
        <v>1270</v>
      </c>
      <c r="J11" s="53">
        <f t="shared" si="3"/>
        <v>-11.069698132885264</v>
      </c>
      <c r="K11" s="53">
        <v>7.1044331300606922</v>
      </c>
      <c r="L11" s="53">
        <v>18.174131262945956</v>
      </c>
      <c r="M11" s="36">
        <f t="shared" ref="M11:U11" si="6">M12+M13+M14+M15+M16</f>
        <v>-38</v>
      </c>
      <c r="N11" s="36">
        <f t="shared" si="6"/>
        <v>108</v>
      </c>
      <c r="O11" s="36">
        <f t="shared" si="6"/>
        <v>1733</v>
      </c>
      <c r="P11" s="36">
        <f t="shared" si="6"/>
        <v>43</v>
      </c>
      <c r="Q11" s="36">
        <f t="shared" si="6"/>
        <v>65</v>
      </c>
      <c r="R11" s="36">
        <f t="shared" si="6"/>
        <v>146</v>
      </c>
      <c r="S11" s="36">
        <f t="shared" si="6"/>
        <v>1968</v>
      </c>
      <c r="T11" s="36">
        <f t="shared" si="6"/>
        <v>57</v>
      </c>
      <c r="U11" s="36">
        <f t="shared" si="6"/>
        <v>89</v>
      </c>
      <c r="V11" s="53">
        <v>-6.2783362544722472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-19</v>
      </c>
      <c r="D12" s="35">
        <f t="shared" si="7"/>
        <v>-59</v>
      </c>
      <c r="E12" s="35">
        <f t="shared" si="7"/>
        <v>-2</v>
      </c>
      <c r="F12" s="35">
        <f t="shared" si="7"/>
        <v>5</v>
      </c>
      <c r="G12" s="35">
        <f t="shared" si="7"/>
        <v>40</v>
      </c>
      <c r="H12" s="35">
        <f t="shared" si="7"/>
        <v>7</v>
      </c>
      <c r="I12" s="35">
        <f t="shared" si="7"/>
        <v>89</v>
      </c>
      <c r="J12" s="48">
        <f t="shared" si="3"/>
        <v>-4.2598384762616135</v>
      </c>
      <c r="K12" s="48">
        <v>10.64959619065403</v>
      </c>
      <c r="L12" s="48">
        <v>14.909434666915644</v>
      </c>
      <c r="M12" s="35">
        <f t="shared" ref="M12:U12" si="8">M24</f>
        <v>-5</v>
      </c>
      <c r="N12" s="35">
        <f t="shared" si="8"/>
        <v>8</v>
      </c>
      <c r="O12" s="35">
        <f t="shared" si="8"/>
        <v>154</v>
      </c>
      <c r="P12" s="35">
        <f t="shared" si="8"/>
        <v>4</v>
      </c>
      <c r="Q12" s="35">
        <f t="shared" si="8"/>
        <v>4</v>
      </c>
      <c r="R12" s="35">
        <f t="shared" si="8"/>
        <v>13</v>
      </c>
      <c r="S12" s="35">
        <f t="shared" si="8"/>
        <v>164</v>
      </c>
      <c r="T12" s="35">
        <f t="shared" si="8"/>
        <v>3</v>
      </c>
      <c r="U12" s="35">
        <f t="shared" si="8"/>
        <v>10</v>
      </c>
      <c r="V12" s="48">
        <v>-10.649596190654034</v>
      </c>
    </row>
    <row r="13" spans="1:22" ht="15" customHeight="1" x14ac:dyDescent="0.15">
      <c r="A13" s="4" t="s">
        <v>25</v>
      </c>
      <c r="B13" s="37">
        <f t="shared" ref="B13:I13" si="9">B25+B26+B27</f>
        <v>-17</v>
      </c>
      <c r="C13" s="37">
        <f t="shared" si="9"/>
        <v>-6</v>
      </c>
      <c r="D13" s="37">
        <f t="shared" si="9"/>
        <v>-267</v>
      </c>
      <c r="E13" s="37">
        <f t="shared" si="9"/>
        <v>-13</v>
      </c>
      <c r="F13" s="37">
        <f t="shared" si="9"/>
        <v>10</v>
      </c>
      <c r="G13" s="37">
        <f t="shared" si="9"/>
        <v>64</v>
      </c>
      <c r="H13" s="37">
        <f t="shared" si="9"/>
        <v>23</v>
      </c>
      <c r="I13" s="37">
        <f t="shared" si="9"/>
        <v>242</v>
      </c>
      <c r="J13" s="49">
        <f t="shared" si="3"/>
        <v>-11.837936282214406</v>
      </c>
      <c r="K13" s="49">
        <v>9.106104832472619</v>
      </c>
      <c r="L13" s="49">
        <v>20.944041114687025</v>
      </c>
      <c r="M13" s="37">
        <f t="shared" ref="M13:U13" si="10">M25+M26+M27</f>
        <v>-4</v>
      </c>
      <c r="N13" s="37">
        <f t="shared" si="10"/>
        <v>16</v>
      </c>
      <c r="O13" s="37">
        <f t="shared" si="10"/>
        <v>257</v>
      </c>
      <c r="P13" s="37">
        <f t="shared" si="10"/>
        <v>9</v>
      </c>
      <c r="Q13" s="37">
        <f t="shared" si="10"/>
        <v>7</v>
      </c>
      <c r="R13" s="37">
        <f t="shared" si="10"/>
        <v>20</v>
      </c>
      <c r="S13" s="37">
        <f t="shared" si="10"/>
        <v>346</v>
      </c>
      <c r="T13" s="37">
        <f t="shared" si="10"/>
        <v>11</v>
      </c>
      <c r="U13" s="37">
        <f t="shared" si="10"/>
        <v>9</v>
      </c>
      <c r="V13" s="49">
        <v>-3.6424419329890494</v>
      </c>
    </row>
    <row r="14" spans="1:22" ht="15" customHeight="1" x14ac:dyDescent="0.15">
      <c r="A14" s="4" t="s">
        <v>24</v>
      </c>
      <c r="B14" s="37">
        <f t="shared" ref="B14:I14" si="11">B28+B29+B30+B31</f>
        <v>-30</v>
      </c>
      <c r="C14" s="37">
        <f t="shared" si="11"/>
        <v>-10</v>
      </c>
      <c r="D14" s="37">
        <f t="shared" si="11"/>
        <v>-340</v>
      </c>
      <c r="E14" s="37">
        <f t="shared" si="11"/>
        <v>-17</v>
      </c>
      <c r="F14" s="37">
        <f t="shared" si="11"/>
        <v>19</v>
      </c>
      <c r="G14" s="37">
        <f t="shared" si="11"/>
        <v>163</v>
      </c>
      <c r="H14" s="37">
        <f t="shared" si="11"/>
        <v>36</v>
      </c>
      <c r="I14" s="37">
        <f t="shared" si="11"/>
        <v>434</v>
      </c>
      <c r="J14" s="49">
        <f t="shared" si="3"/>
        <v>-7.348064989815736</v>
      </c>
      <c r="K14" s="49">
        <v>8.2125432239117035</v>
      </c>
      <c r="L14" s="49">
        <v>15.56060821372744</v>
      </c>
      <c r="M14" s="37">
        <f t="shared" ref="M14:U14" si="12">M28+M29+M30+M31</f>
        <v>-13</v>
      </c>
      <c r="N14" s="37">
        <f t="shared" si="12"/>
        <v>42</v>
      </c>
      <c r="O14" s="37">
        <f t="shared" si="12"/>
        <v>684</v>
      </c>
      <c r="P14" s="37">
        <f t="shared" si="12"/>
        <v>15</v>
      </c>
      <c r="Q14" s="37">
        <f t="shared" si="12"/>
        <v>27</v>
      </c>
      <c r="R14" s="37">
        <f t="shared" si="12"/>
        <v>55</v>
      </c>
      <c r="S14" s="37">
        <f t="shared" si="12"/>
        <v>753</v>
      </c>
      <c r="T14" s="37">
        <f t="shared" si="12"/>
        <v>21</v>
      </c>
      <c r="U14" s="37">
        <f t="shared" si="12"/>
        <v>34</v>
      </c>
      <c r="V14" s="49">
        <v>-5.6191085216238008</v>
      </c>
    </row>
    <row r="15" spans="1:22" ht="15" customHeight="1" x14ac:dyDescent="0.15">
      <c r="A15" s="4" t="s">
        <v>23</v>
      </c>
      <c r="B15" s="37">
        <f t="shared" ref="B15:I15" si="13">B32+B33+B34+B35</f>
        <v>-36</v>
      </c>
      <c r="C15" s="37">
        <f t="shared" si="13"/>
        <v>3</v>
      </c>
      <c r="D15" s="37">
        <f t="shared" si="13"/>
        <v>-305</v>
      </c>
      <c r="E15" s="37">
        <f t="shared" si="13"/>
        <v>-31</v>
      </c>
      <c r="F15" s="37">
        <f t="shared" si="13"/>
        <v>6</v>
      </c>
      <c r="G15" s="37">
        <f t="shared" si="13"/>
        <v>79</v>
      </c>
      <c r="H15" s="37">
        <f t="shared" si="13"/>
        <v>37</v>
      </c>
      <c r="I15" s="37">
        <f t="shared" si="13"/>
        <v>364</v>
      </c>
      <c r="J15" s="49">
        <f t="shared" si="3"/>
        <v>-17.765015088095009</v>
      </c>
      <c r="K15" s="49">
        <v>3.4383900170506458</v>
      </c>
      <c r="L15" s="49">
        <v>21.203405105145656</v>
      </c>
      <c r="M15" s="37">
        <f t="shared" ref="M15:U15" si="14">M32+M33+M34+M35</f>
        <v>-5</v>
      </c>
      <c r="N15" s="37">
        <f t="shared" si="14"/>
        <v>36</v>
      </c>
      <c r="O15" s="37">
        <f t="shared" si="14"/>
        <v>536</v>
      </c>
      <c r="P15" s="37">
        <f t="shared" si="14"/>
        <v>13</v>
      </c>
      <c r="Q15" s="37">
        <f t="shared" si="14"/>
        <v>23</v>
      </c>
      <c r="R15" s="37">
        <f t="shared" si="14"/>
        <v>41</v>
      </c>
      <c r="S15" s="37">
        <f t="shared" si="14"/>
        <v>556</v>
      </c>
      <c r="T15" s="37">
        <f t="shared" si="14"/>
        <v>18</v>
      </c>
      <c r="U15" s="37">
        <f t="shared" si="14"/>
        <v>23</v>
      </c>
      <c r="V15" s="49">
        <v>-2.8653250142088709</v>
      </c>
    </row>
    <row r="16" spans="1:22" ht="15" customHeight="1" x14ac:dyDescent="0.15">
      <c r="A16" s="2" t="s">
        <v>22</v>
      </c>
      <c r="B16" s="36">
        <f t="shared" ref="B16:I16" si="15">B36+B37+B38</f>
        <v>-15</v>
      </c>
      <c r="C16" s="36">
        <f t="shared" si="15"/>
        <v>6</v>
      </c>
      <c r="D16" s="36">
        <f t="shared" si="15"/>
        <v>-168</v>
      </c>
      <c r="E16" s="36">
        <f t="shared" si="15"/>
        <v>-4</v>
      </c>
      <c r="F16" s="36">
        <f t="shared" si="15"/>
        <v>3</v>
      </c>
      <c r="G16" s="36">
        <f t="shared" si="15"/>
        <v>20</v>
      </c>
      <c r="H16" s="36">
        <f t="shared" si="15"/>
        <v>7</v>
      </c>
      <c r="I16" s="36">
        <f t="shared" si="15"/>
        <v>141</v>
      </c>
      <c r="J16" s="53">
        <f t="shared" si="3"/>
        <v>-9.381827528595295</v>
      </c>
      <c r="K16" s="53">
        <v>7.0363706464464721</v>
      </c>
      <c r="L16" s="53">
        <v>16.418198175041766</v>
      </c>
      <c r="M16" s="36">
        <f t="shared" ref="M16:U16" si="16">M36+M37+M38</f>
        <v>-11</v>
      </c>
      <c r="N16" s="36">
        <f t="shared" si="16"/>
        <v>6</v>
      </c>
      <c r="O16" s="36">
        <f t="shared" si="16"/>
        <v>102</v>
      </c>
      <c r="P16" s="36">
        <f t="shared" si="16"/>
        <v>2</v>
      </c>
      <c r="Q16" s="36">
        <f t="shared" si="16"/>
        <v>4</v>
      </c>
      <c r="R16" s="36">
        <f t="shared" si="16"/>
        <v>17</v>
      </c>
      <c r="S16" s="36">
        <f t="shared" si="16"/>
        <v>149</v>
      </c>
      <c r="T16" s="36">
        <f t="shared" si="16"/>
        <v>4</v>
      </c>
      <c r="U16" s="36">
        <f t="shared" si="16"/>
        <v>13</v>
      </c>
      <c r="V16" s="53">
        <v>-25.800025703637068</v>
      </c>
    </row>
    <row r="17" spans="1:22" ht="15" customHeight="1" x14ac:dyDescent="0.15">
      <c r="A17" s="6" t="s">
        <v>21</v>
      </c>
      <c r="B17" s="35">
        <f t="shared" ref="B17:I17" si="17">B12+B13+B20</f>
        <v>-33</v>
      </c>
      <c r="C17" s="35">
        <f t="shared" si="17"/>
        <v>21</v>
      </c>
      <c r="D17" s="35">
        <f t="shared" si="17"/>
        <v>-973</v>
      </c>
      <c r="E17" s="35">
        <f t="shared" si="17"/>
        <v>-43</v>
      </c>
      <c r="F17" s="35">
        <f t="shared" si="17"/>
        <v>77</v>
      </c>
      <c r="G17" s="35">
        <f t="shared" si="17"/>
        <v>750</v>
      </c>
      <c r="H17" s="35">
        <f t="shared" si="17"/>
        <v>120</v>
      </c>
      <c r="I17" s="35">
        <f t="shared" si="17"/>
        <v>1494</v>
      </c>
      <c r="J17" s="48">
        <f t="shared" si="3"/>
        <v>-4.4092342484706739</v>
      </c>
      <c r="K17" s="48">
        <v>7.8956055147033011</v>
      </c>
      <c r="L17" s="48">
        <v>12.304839763173975</v>
      </c>
      <c r="M17" s="35">
        <f t="shared" ref="M17:U17" si="18">M12+M13+M20</f>
        <v>10</v>
      </c>
      <c r="N17" s="35">
        <f t="shared" si="18"/>
        <v>127</v>
      </c>
      <c r="O17" s="35">
        <f t="shared" si="18"/>
        <v>2341</v>
      </c>
      <c r="P17" s="35">
        <f t="shared" si="18"/>
        <v>78</v>
      </c>
      <c r="Q17" s="35">
        <f t="shared" si="18"/>
        <v>49</v>
      </c>
      <c r="R17" s="35">
        <f t="shared" si="18"/>
        <v>117</v>
      </c>
      <c r="S17" s="35">
        <f t="shared" si="18"/>
        <v>2570</v>
      </c>
      <c r="T17" s="35">
        <f t="shared" si="18"/>
        <v>80</v>
      </c>
      <c r="U17" s="35">
        <f t="shared" si="18"/>
        <v>37</v>
      </c>
      <c r="V17" s="48">
        <v>1.0254033135978293</v>
      </c>
    </row>
    <row r="18" spans="1:22" ht="15" customHeight="1" x14ac:dyDescent="0.15">
      <c r="A18" s="4" t="s">
        <v>20</v>
      </c>
      <c r="B18" s="37">
        <f t="shared" ref="B18:I18" si="19">B14+B22</f>
        <v>-74</v>
      </c>
      <c r="C18" s="37">
        <f t="shared" si="19"/>
        <v>-6</v>
      </c>
      <c r="D18" s="37">
        <f t="shared" si="19"/>
        <v>-725</v>
      </c>
      <c r="E18" s="37">
        <f t="shared" si="19"/>
        <v>-49</v>
      </c>
      <c r="F18" s="37">
        <f t="shared" si="19"/>
        <v>27</v>
      </c>
      <c r="G18" s="37">
        <f t="shared" si="19"/>
        <v>290</v>
      </c>
      <c r="H18" s="37">
        <f t="shared" si="19"/>
        <v>76</v>
      </c>
      <c r="I18" s="37">
        <f t="shared" si="19"/>
        <v>819</v>
      </c>
      <c r="J18" s="49">
        <f t="shared" si="3"/>
        <v>-11.218750901702794</v>
      </c>
      <c r="K18" s="49">
        <v>6.1817607009382725</v>
      </c>
      <c r="L18" s="49">
        <v>17.400511602641068</v>
      </c>
      <c r="M18" s="37">
        <f t="shared" ref="M18:U18" si="20">M14+M22</f>
        <v>-25</v>
      </c>
      <c r="N18" s="37">
        <f t="shared" si="20"/>
        <v>72</v>
      </c>
      <c r="O18" s="37">
        <f t="shared" si="20"/>
        <v>1264</v>
      </c>
      <c r="P18" s="37">
        <f t="shared" si="20"/>
        <v>27</v>
      </c>
      <c r="Q18" s="37">
        <f t="shared" si="20"/>
        <v>45</v>
      </c>
      <c r="R18" s="37">
        <f t="shared" si="20"/>
        <v>97</v>
      </c>
      <c r="S18" s="37">
        <f t="shared" si="20"/>
        <v>1460</v>
      </c>
      <c r="T18" s="37">
        <f t="shared" si="20"/>
        <v>41</v>
      </c>
      <c r="U18" s="37">
        <f t="shared" si="20"/>
        <v>56</v>
      </c>
      <c r="V18" s="49">
        <v>-5.7238525008687695</v>
      </c>
    </row>
    <row r="19" spans="1:22" ht="15" customHeight="1" x14ac:dyDescent="0.15">
      <c r="A19" s="2" t="s">
        <v>19</v>
      </c>
      <c r="B19" s="36">
        <f t="shared" ref="B19:I19" si="21">B15+B16+B21+B23</f>
        <v>-67</v>
      </c>
      <c r="C19" s="36">
        <f t="shared" si="21"/>
        <v>12</v>
      </c>
      <c r="D19" s="36">
        <f t="shared" si="21"/>
        <v>-999</v>
      </c>
      <c r="E19" s="36">
        <f t="shared" si="21"/>
        <v>-72</v>
      </c>
      <c r="F19" s="36">
        <f t="shared" si="21"/>
        <v>62</v>
      </c>
      <c r="G19" s="36">
        <f t="shared" si="21"/>
        <v>753</v>
      </c>
      <c r="H19" s="36">
        <f t="shared" si="21"/>
        <v>134</v>
      </c>
      <c r="I19" s="36">
        <f t="shared" si="21"/>
        <v>1644</v>
      </c>
      <c r="J19" s="53">
        <f t="shared" si="3"/>
        <v>-7.090455378291173</v>
      </c>
      <c r="K19" s="53">
        <v>6.1056699090840656</v>
      </c>
      <c r="L19" s="53">
        <v>13.196125287375239</v>
      </c>
      <c r="M19" s="36">
        <f t="shared" ref="M19:U19" si="22">M15+M16+M21+M23</f>
        <v>5</v>
      </c>
      <c r="N19" s="36">
        <f t="shared" si="22"/>
        <v>191</v>
      </c>
      <c r="O19" s="36">
        <f t="shared" si="22"/>
        <v>3368</v>
      </c>
      <c r="P19" s="36">
        <f t="shared" si="22"/>
        <v>107</v>
      </c>
      <c r="Q19" s="36">
        <f t="shared" si="22"/>
        <v>84</v>
      </c>
      <c r="R19" s="36">
        <f t="shared" si="22"/>
        <v>186</v>
      </c>
      <c r="S19" s="36">
        <f t="shared" si="22"/>
        <v>3476</v>
      </c>
      <c r="T19" s="36">
        <f t="shared" si="22"/>
        <v>101</v>
      </c>
      <c r="U19" s="36">
        <f t="shared" si="22"/>
        <v>85</v>
      </c>
      <c r="V19" s="53">
        <v>0.49239273460355193</v>
      </c>
    </row>
    <row r="20" spans="1:22" ht="15" customHeight="1" x14ac:dyDescent="0.15">
      <c r="A20" s="5" t="s">
        <v>18</v>
      </c>
      <c r="B20" s="40">
        <f>E20+M20</f>
        <v>-9</v>
      </c>
      <c r="C20" s="40">
        <v>46</v>
      </c>
      <c r="D20" s="40">
        <f>G20-I20+O20-S20</f>
        <v>-647</v>
      </c>
      <c r="E20" s="40">
        <f>F20-H20</f>
        <v>-28</v>
      </c>
      <c r="F20" s="40">
        <v>62</v>
      </c>
      <c r="G20" s="40">
        <v>646</v>
      </c>
      <c r="H20" s="40">
        <v>90</v>
      </c>
      <c r="I20" s="40">
        <v>1163</v>
      </c>
      <c r="J20" s="61">
        <f t="shared" si="3"/>
        <v>-3.4210613524841351</v>
      </c>
      <c r="K20" s="61">
        <v>7.5752072805005861</v>
      </c>
      <c r="L20" s="61">
        <v>10.996268632984721</v>
      </c>
      <c r="M20" s="40">
        <f>N20-R20</f>
        <v>19</v>
      </c>
      <c r="N20" s="40">
        <f>SUM(P20:Q20)</f>
        <v>103</v>
      </c>
      <c r="O20" s="41">
        <v>1930</v>
      </c>
      <c r="P20" s="41">
        <v>65</v>
      </c>
      <c r="Q20" s="41">
        <v>38</v>
      </c>
      <c r="R20" s="41">
        <f>SUM(T20:U20)</f>
        <v>84</v>
      </c>
      <c r="S20" s="41">
        <v>2060</v>
      </c>
      <c r="T20" s="41">
        <v>66</v>
      </c>
      <c r="U20" s="41">
        <v>18</v>
      </c>
      <c r="V20" s="52">
        <v>2.3214344891856626</v>
      </c>
    </row>
    <row r="21" spans="1:22" ht="15" customHeight="1" x14ac:dyDescent="0.15">
      <c r="A21" s="3" t="s">
        <v>17</v>
      </c>
      <c r="B21" s="42">
        <f t="shared" ref="B21:B38" si="23">E21+M21</f>
        <v>-16</v>
      </c>
      <c r="C21" s="42">
        <v>-13</v>
      </c>
      <c r="D21" s="42">
        <f t="shared" ref="D21:D38" si="24">G21-I21+O21-S21</f>
        <v>-362</v>
      </c>
      <c r="E21" s="42">
        <f t="shared" ref="E21:E38" si="25">F21-H21</f>
        <v>-28</v>
      </c>
      <c r="F21" s="42">
        <v>46</v>
      </c>
      <c r="G21" s="42">
        <v>555</v>
      </c>
      <c r="H21" s="42">
        <v>74</v>
      </c>
      <c r="I21" s="42">
        <v>925</v>
      </c>
      <c r="J21" s="62">
        <f t="shared" si="3"/>
        <v>-4.2684976934658998</v>
      </c>
      <c r="K21" s="62">
        <v>7.012531924979692</v>
      </c>
      <c r="L21" s="62">
        <v>11.281029618445592</v>
      </c>
      <c r="M21" s="42">
        <f t="shared" ref="M21:M38" si="26">N21-R21</f>
        <v>12</v>
      </c>
      <c r="N21" s="42">
        <f>SUM(P21:Q21)</f>
        <v>122</v>
      </c>
      <c r="O21" s="42">
        <v>2255</v>
      </c>
      <c r="P21" s="42">
        <v>78</v>
      </c>
      <c r="Q21" s="42">
        <v>44</v>
      </c>
      <c r="R21" s="42">
        <f t="shared" ref="R21:R38" si="27">SUM(T21:U21)</f>
        <v>110</v>
      </c>
      <c r="S21" s="42">
        <v>2247</v>
      </c>
      <c r="T21" s="42">
        <v>69</v>
      </c>
      <c r="U21" s="42">
        <v>41</v>
      </c>
      <c r="V21" s="49">
        <v>1.8293561543425305</v>
      </c>
    </row>
    <row r="22" spans="1:22" ht="15" customHeight="1" x14ac:dyDescent="0.15">
      <c r="A22" s="3" t="s">
        <v>16</v>
      </c>
      <c r="B22" s="42">
        <f t="shared" si="23"/>
        <v>-44</v>
      </c>
      <c r="C22" s="42">
        <v>4</v>
      </c>
      <c r="D22" s="42">
        <f t="shared" si="24"/>
        <v>-385</v>
      </c>
      <c r="E22" s="42">
        <f t="shared" si="25"/>
        <v>-32</v>
      </c>
      <c r="F22" s="42">
        <v>8</v>
      </c>
      <c r="G22" s="42">
        <v>127</v>
      </c>
      <c r="H22" s="42">
        <v>40</v>
      </c>
      <c r="I22" s="42">
        <v>385</v>
      </c>
      <c r="J22" s="62">
        <f t="shared" si="3"/>
        <v>-15.578193729777025</v>
      </c>
      <c r="K22" s="62">
        <v>3.8945484324442554</v>
      </c>
      <c r="L22" s="62">
        <v>19.47274216222128</v>
      </c>
      <c r="M22" s="42">
        <f t="shared" si="26"/>
        <v>-12</v>
      </c>
      <c r="N22" s="42">
        <f t="shared" ref="N22:N38" si="28">SUM(P22:Q22)</f>
        <v>30</v>
      </c>
      <c r="O22" s="42">
        <v>580</v>
      </c>
      <c r="P22" s="42">
        <v>12</v>
      </c>
      <c r="Q22" s="42">
        <v>18</v>
      </c>
      <c r="R22" s="42">
        <f t="shared" si="27"/>
        <v>42</v>
      </c>
      <c r="S22" s="42">
        <v>707</v>
      </c>
      <c r="T22" s="42">
        <v>20</v>
      </c>
      <c r="U22" s="42">
        <v>22</v>
      </c>
      <c r="V22" s="49">
        <v>-5.8418226486663816</v>
      </c>
    </row>
    <row r="23" spans="1:22" ht="15" customHeight="1" x14ac:dyDescent="0.15">
      <c r="A23" s="1" t="s">
        <v>15</v>
      </c>
      <c r="B23" s="43">
        <f t="shared" si="23"/>
        <v>0</v>
      </c>
      <c r="C23" s="43">
        <v>16</v>
      </c>
      <c r="D23" s="43">
        <f t="shared" si="24"/>
        <v>-164</v>
      </c>
      <c r="E23" s="43">
        <f t="shared" si="25"/>
        <v>-9</v>
      </c>
      <c r="F23" s="43">
        <v>7</v>
      </c>
      <c r="G23" s="43">
        <v>99</v>
      </c>
      <c r="H23" s="43">
        <v>16</v>
      </c>
      <c r="I23" s="43">
        <v>214</v>
      </c>
      <c r="J23" s="63">
        <f t="shared" si="3"/>
        <v>-6.3226576333820921</v>
      </c>
      <c r="K23" s="63">
        <v>4.917622603741628</v>
      </c>
      <c r="L23" s="63">
        <v>11.24028023712372</v>
      </c>
      <c r="M23" s="43">
        <f t="shared" si="26"/>
        <v>9</v>
      </c>
      <c r="N23" s="43">
        <f t="shared" si="28"/>
        <v>27</v>
      </c>
      <c r="O23" s="43">
        <v>475</v>
      </c>
      <c r="P23" s="43">
        <v>14</v>
      </c>
      <c r="Q23" s="43">
        <v>13</v>
      </c>
      <c r="R23" s="43">
        <f t="shared" si="27"/>
        <v>18</v>
      </c>
      <c r="S23" s="47">
        <v>524</v>
      </c>
      <c r="T23" s="47">
        <v>10</v>
      </c>
      <c r="U23" s="47">
        <v>8</v>
      </c>
      <c r="V23" s="54">
        <v>6.3226576333820912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-19</v>
      </c>
      <c r="D24" s="45">
        <f t="shared" si="24"/>
        <v>-59</v>
      </c>
      <c r="E24" s="40">
        <f t="shared" si="25"/>
        <v>-2</v>
      </c>
      <c r="F24" s="45">
        <v>5</v>
      </c>
      <c r="G24" s="45">
        <v>40</v>
      </c>
      <c r="H24" s="45">
        <v>7</v>
      </c>
      <c r="I24" s="46">
        <v>89</v>
      </c>
      <c r="J24" s="73">
        <f t="shared" si="3"/>
        <v>-4.2598384762616135</v>
      </c>
      <c r="K24" s="73">
        <v>10.64959619065403</v>
      </c>
      <c r="L24" s="73">
        <v>14.909434666915644</v>
      </c>
      <c r="M24" s="40">
        <f t="shared" si="26"/>
        <v>-5</v>
      </c>
      <c r="N24" s="45">
        <f t="shared" si="28"/>
        <v>8</v>
      </c>
      <c r="O24" s="45">
        <v>154</v>
      </c>
      <c r="P24" s="45">
        <v>4</v>
      </c>
      <c r="Q24" s="45">
        <v>4</v>
      </c>
      <c r="R24" s="45">
        <f t="shared" si="27"/>
        <v>13</v>
      </c>
      <c r="S24" s="45">
        <v>164</v>
      </c>
      <c r="T24" s="45">
        <v>3</v>
      </c>
      <c r="U24" s="45">
        <v>10</v>
      </c>
      <c r="V24" s="51">
        <v>-10.649596190654034</v>
      </c>
    </row>
    <row r="25" spans="1:22" ht="15" customHeight="1" x14ac:dyDescent="0.15">
      <c r="A25" s="5" t="s">
        <v>13</v>
      </c>
      <c r="B25" s="40">
        <f t="shared" si="23"/>
        <v>-12</v>
      </c>
      <c r="C25" s="40">
        <v>-9</v>
      </c>
      <c r="D25" s="40">
        <f t="shared" si="24"/>
        <v>-63</v>
      </c>
      <c r="E25" s="40">
        <f t="shared" si="25"/>
        <v>-5</v>
      </c>
      <c r="F25" s="40">
        <v>0</v>
      </c>
      <c r="G25" s="40">
        <v>0</v>
      </c>
      <c r="H25" s="40">
        <v>5</v>
      </c>
      <c r="I25" s="40">
        <v>38</v>
      </c>
      <c r="J25" s="61">
        <f t="shared" si="3"/>
        <v>-40.939476871999645</v>
      </c>
      <c r="K25" s="61">
        <v>0</v>
      </c>
      <c r="L25" s="61">
        <v>40.939476871999645</v>
      </c>
      <c r="M25" s="40">
        <f t="shared" si="26"/>
        <v>-7</v>
      </c>
      <c r="N25" s="40">
        <f t="shared" si="28"/>
        <v>1</v>
      </c>
      <c r="O25" s="40">
        <v>24</v>
      </c>
      <c r="P25" s="40">
        <v>1</v>
      </c>
      <c r="Q25" s="40">
        <v>0</v>
      </c>
      <c r="R25" s="40">
        <f t="shared" si="27"/>
        <v>8</v>
      </c>
      <c r="S25" s="41">
        <v>49</v>
      </c>
      <c r="T25" s="41">
        <v>4</v>
      </c>
      <c r="U25" s="41">
        <v>4</v>
      </c>
      <c r="V25" s="52">
        <v>-57.315267620799503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0</v>
      </c>
      <c r="D26" s="42">
        <f t="shared" si="24"/>
        <v>-81</v>
      </c>
      <c r="E26" s="42">
        <f t="shared" si="25"/>
        <v>-1</v>
      </c>
      <c r="F26" s="42">
        <v>2</v>
      </c>
      <c r="G26" s="42">
        <v>17</v>
      </c>
      <c r="H26" s="42">
        <v>3</v>
      </c>
      <c r="I26" s="42">
        <v>68</v>
      </c>
      <c r="J26" s="62">
        <f t="shared" si="3"/>
        <v>-3.5443087141442184</v>
      </c>
      <c r="K26" s="62">
        <v>7.0886174282884387</v>
      </c>
      <c r="L26" s="62">
        <v>10.632926142432657</v>
      </c>
      <c r="M26" s="42">
        <f t="shared" si="26"/>
        <v>-1</v>
      </c>
      <c r="N26" s="42">
        <f t="shared" si="28"/>
        <v>3</v>
      </c>
      <c r="O26" s="42">
        <v>79</v>
      </c>
      <c r="P26" s="42">
        <v>3</v>
      </c>
      <c r="Q26" s="42">
        <v>0</v>
      </c>
      <c r="R26" s="42">
        <f t="shared" si="27"/>
        <v>4</v>
      </c>
      <c r="S26" s="42">
        <v>109</v>
      </c>
      <c r="T26" s="42">
        <v>3</v>
      </c>
      <c r="U26" s="42">
        <v>1</v>
      </c>
      <c r="V26" s="49">
        <v>-3.5443087141442202</v>
      </c>
    </row>
    <row r="27" spans="1:22" ht="15" customHeight="1" x14ac:dyDescent="0.15">
      <c r="A27" s="1" t="s">
        <v>11</v>
      </c>
      <c r="B27" s="43">
        <f t="shared" si="23"/>
        <v>-3</v>
      </c>
      <c r="C27" s="43">
        <v>3</v>
      </c>
      <c r="D27" s="43">
        <f t="shared" si="24"/>
        <v>-123</v>
      </c>
      <c r="E27" s="43">
        <f t="shared" si="25"/>
        <v>-7</v>
      </c>
      <c r="F27" s="43">
        <v>8</v>
      </c>
      <c r="G27" s="43">
        <v>47</v>
      </c>
      <c r="H27" s="43">
        <v>15</v>
      </c>
      <c r="I27" s="43">
        <v>136</v>
      </c>
      <c r="J27" s="63">
        <f t="shared" si="3"/>
        <v>-10.088048327871444</v>
      </c>
      <c r="K27" s="63">
        <v>11.529198088995933</v>
      </c>
      <c r="L27" s="63">
        <v>21.617246416867378</v>
      </c>
      <c r="M27" s="43">
        <f t="shared" si="26"/>
        <v>4</v>
      </c>
      <c r="N27" s="43">
        <f t="shared" si="28"/>
        <v>12</v>
      </c>
      <c r="O27" s="47">
        <v>154</v>
      </c>
      <c r="P27" s="47">
        <v>5</v>
      </c>
      <c r="Q27" s="47">
        <v>7</v>
      </c>
      <c r="R27" s="47">
        <f t="shared" si="27"/>
        <v>8</v>
      </c>
      <c r="S27" s="47">
        <v>188</v>
      </c>
      <c r="T27" s="47">
        <v>4</v>
      </c>
      <c r="U27" s="47">
        <v>4</v>
      </c>
      <c r="V27" s="54">
        <v>5.7645990444979667</v>
      </c>
    </row>
    <row r="28" spans="1:22" ht="15" customHeight="1" x14ac:dyDescent="0.15">
      <c r="A28" s="5" t="s">
        <v>10</v>
      </c>
      <c r="B28" s="40">
        <f t="shared" si="23"/>
        <v>-9</v>
      </c>
      <c r="C28" s="40">
        <v>-6</v>
      </c>
      <c r="D28" s="40">
        <f t="shared" si="24"/>
        <v>-83</v>
      </c>
      <c r="E28" s="40">
        <f t="shared" si="25"/>
        <v>-5</v>
      </c>
      <c r="F28" s="40">
        <v>2</v>
      </c>
      <c r="G28" s="40">
        <v>10</v>
      </c>
      <c r="H28" s="40">
        <v>7</v>
      </c>
      <c r="I28" s="40">
        <v>81</v>
      </c>
      <c r="J28" s="61">
        <f t="shared" si="3"/>
        <v>-19.132586201473991</v>
      </c>
      <c r="K28" s="61">
        <v>7.6530344805895982</v>
      </c>
      <c r="L28" s="61">
        <v>26.785620682063591</v>
      </c>
      <c r="M28" s="40">
        <f t="shared" si="26"/>
        <v>-4</v>
      </c>
      <c r="N28" s="40">
        <f t="shared" si="28"/>
        <v>0</v>
      </c>
      <c r="O28" s="40">
        <v>64</v>
      </c>
      <c r="P28" s="40">
        <v>0</v>
      </c>
      <c r="Q28" s="40">
        <v>0</v>
      </c>
      <c r="R28" s="40">
        <f t="shared" si="27"/>
        <v>4</v>
      </c>
      <c r="S28" s="40">
        <v>76</v>
      </c>
      <c r="T28" s="40">
        <v>3</v>
      </c>
      <c r="U28" s="40">
        <v>1</v>
      </c>
      <c r="V28" s="48">
        <v>-15.306068961179196</v>
      </c>
    </row>
    <row r="29" spans="1:22" ht="15" customHeight="1" x14ac:dyDescent="0.15">
      <c r="A29" s="3" t="s">
        <v>9</v>
      </c>
      <c r="B29" s="42">
        <f t="shared" si="23"/>
        <v>-10</v>
      </c>
      <c r="C29" s="42">
        <v>-29</v>
      </c>
      <c r="D29" s="42">
        <f t="shared" si="24"/>
        <v>-49</v>
      </c>
      <c r="E29" s="42">
        <f t="shared" si="25"/>
        <v>-6</v>
      </c>
      <c r="F29" s="42">
        <v>7</v>
      </c>
      <c r="G29" s="42">
        <v>56</v>
      </c>
      <c r="H29" s="42">
        <v>13</v>
      </c>
      <c r="I29" s="42">
        <v>107</v>
      </c>
      <c r="J29" s="62">
        <f t="shared" si="3"/>
        <v>-8.4645532339231462</v>
      </c>
      <c r="K29" s="62">
        <v>9.8753121062436708</v>
      </c>
      <c r="L29" s="62">
        <v>18.339865340166817</v>
      </c>
      <c r="M29" s="42">
        <f t="shared" si="26"/>
        <v>-4</v>
      </c>
      <c r="N29" s="42">
        <f t="shared" si="28"/>
        <v>16</v>
      </c>
      <c r="O29" s="42">
        <v>243</v>
      </c>
      <c r="P29" s="42">
        <v>3</v>
      </c>
      <c r="Q29" s="42">
        <v>13</v>
      </c>
      <c r="R29" s="42">
        <f t="shared" si="27"/>
        <v>20</v>
      </c>
      <c r="S29" s="42">
        <v>241</v>
      </c>
      <c r="T29" s="42">
        <v>7</v>
      </c>
      <c r="U29" s="42">
        <v>13</v>
      </c>
      <c r="V29" s="49">
        <v>-5.6430354892820951</v>
      </c>
    </row>
    <row r="30" spans="1:22" ht="15" customHeight="1" x14ac:dyDescent="0.15">
      <c r="A30" s="3" t="s">
        <v>8</v>
      </c>
      <c r="B30" s="42">
        <f t="shared" si="23"/>
        <v>-13</v>
      </c>
      <c r="C30" s="42">
        <v>14</v>
      </c>
      <c r="D30" s="42">
        <f t="shared" si="24"/>
        <v>-206</v>
      </c>
      <c r="E30" s="42">
        <f t="shared" si="25"/>
        <v>0</v>
      </c>
      <c r="F30" s="42">
        <v>4</v>
      </c>
      <c r="G30" s="42">
        <v>44</v>
      </c>
      <c r="H30" s="42">
        <v>4</v>
      </c>
      <c r="I30" s="42">
        <v>139</v>
      </c>
      <c r="J30" s="62">
        <f t="shared" si="3"/>
        <v>0</v>
      </c>
      <c r="K30" s="62">
        <v>5.5854808104303109</v>
      </c>
      <c r="L30" s="62">
        <v>5.5854808104303109</v>
      </c>
      <c r="M30" s="42">
        <f t="shared" si="26"/>
        <v>-13</v>
      </c>
      <c r="N30" s="42">
        <f t="shared" si="28"/>
        <v>10</v>
      </c>
      <c r="O30" s="42">
        <v>164</v>
      </c>
      <c r="P30" s="42">
        <v>5</v>
      </c>
      <c r="Q30" s="42">
        <v>5</v>
      </c>
      <c r="R30" s="42">
        <f t="shared" si="27"/>
        <v>23</v>
      </c>
      <c r="S30" s="42">
        <v>275</v>
      </c>
      <c r="T30" s="42">
        <v>10</v>
      </c>
      <c r="U30" s="42">
        <v>13</v>
      </c>
      <c r="V30" s="49">
        <v>-18.152812633898513</v>
      </c>
    </row>
    <row r="31" spans="1:22" ht="15" customHeight="1" x14ac:dyDescent="0.15">
      <c r="A31" s="1" t="s">
        <v>7</v>
      </c>
      <c r="B31" s="43">
        <f t="shared" si="23"/>
        <v>2</v>
      </c>
      <c r="C31" s="43">
        <v>11</v>
      </c>
      <c r="D31" s="43">
        <f t="shared" si="24"/>
        <v>-2</v>
      </c>
      <c r="E31" s="43">
        <f t="shared" si="25"/>
        <v>-6</v>
      </c>
      <c r="F31" s="43">
        <v>6</v>
      </c>
      <c r="G31" s="43">
        <v>53</v>
      </c>
      <c r="H31" s="43">
        <v>12</v>
      </c>
      <c r="I31" s="43">
        <v>107</v>
      </c>
      <c r="J31" s="63">
        <f t="shared" si="3"/>
        <v>-9.5660340271256032</v>
      </c>
      <c r="K31" s="63">
        <v>9.5660340271256032</v>
      </c>
      <c r="L31" s="63">
        <v>19.132068054251206</v>
      </c>
      <c r="M31" s="43">
        <f t="shared" si="26"/>
        <v>8</v>
      </c>
      <c r="N31" s="43">
        <f t="shared" si="28"/>
        <v>16</v>
      </c>
      <c r="O31" s="43">
        <v>213</v>
      </c>
      <c r="P31" s="43">
        <v>7</v>
      </c>
      <c r="Q31" s="43">
        <v>9</v>
      </c>
      <c r="R31" s="43">
        <f t="shared" si="27"/>
        <v>8</v>
      </c>
      <c r="S31" s="43">
        <v>161</v>
      </c>
      <c r="T31" s="43">
        <v>1</v>
      </c>
      <c r="U31" s="43">
        <v>7</v>
      </c>
      <c r="V31" s="53">
        <v>12.75471203616747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-6</v>
      </c>
      <c r="D32" s="40">
        <f t="shared" si="24"/>
        <v>21</v>
      </c>
      <c r="E32" s="40">
        <f t="shared" si="25"/>
        <v>0</v>
      </c>
      <c r="F32" s="40">
        <v>1</v>
      </c>
      <c r="G32" s="40">
        <v>14</v>
      </c>
      <c r="H32" s="40">
        <v>1</v>
      </c>
      <c r="I32" s="40">
        <v>16</v>
      </c>
      <c r="J32" s="61">
        <f t="shared" si="3"/>
        <v>0</v>
      </c>
      <c r="K32" s="61">
        <v>6.2330299356204852</v>
      </c>
      <c r="L32" s="61">
        <v>6.2330299356204852</v>
      </c>
      <c r="M32" s="40">
        <f t="shared" si="26"/>
        <v>1</v>
      </c>
      <c r="N32" s="40">
        <f t="shared" si="28"/>
        <v>4</v>
      </c>
      <c r="O32" s="41">
        <v>92</v>
      </c>
      <c r="P32" s="41">
        <v>2</v>
      </c>
      <c r="Q32" s="41">
        <v>2</v>
      </c>
      <c r="R32" s="41">
        <f t="shared" si="27"/>
        <v>3</v>
      </c>
      <c r="S32" s="41">
        <v>69</v>
      </c>
      <c r="T32" s="41">
        <v>1</v>
      </c>
      <c r="U32" s="41">
        <v>2</v>
      </c>
      <c r="V32" s="52">
        <v>6.2330299356204861</v>
      </c>
    </row>
    <row r="33" spans="1:22" ht="15" customHeight="1" x14ac:dyDescent="0.15">
      <c r="A33" s="3" t="s">
        <v>5</v>
      </c>
      <c r="B33" s="42">
        <f t="shared" si="23"/>
        <v>-17</v>
      </c>
      <c r="C33" s="42">
        <v>7</v>
      </c>
      <c r="D33" s="42">
        <f t="shared" si="24"/>
        <v>-151</v>
      </c>
      <c r="E33" s="42">
        <f>F33-H33</f>
        <v>-16</v>
      </c>
      <c r="F33" s="42">
        <v>3</v>
      </c>
      <c r="G33" s="42">
        <v>31</v>
      </c>
      <c r="H33" s="42">
        <v>19</v>
      </c>
      <c r="I33" s="42">
        <v>162</v>
      </c>
      <c r="J33" s="62">
        <f t="shared" si="3"/>
        <v>-24.084261924596465</v>
      </c>
      <c r="K33" s="62">
        <v>4.5157991108618374</v>
      </c>
      <c r="L33" s="62">
        <v>28.600061035458303</v>
      </c>
      <c r="M33" s="42">
        <f>N33-R33</f>
        <v>-1</v>
      </c>
      <c r="N33" s="42">
        <f t="shared" si="28"/>
        <v>13</v>
      </c>
      <c r="O33" s="42">
        <v>174</v>
      </c>
      <c r="P33" s="42">
        <v>5</v>
      </c>
      <c r="Q33" s="42">
        <v>8</v>
      </c>
      <c r="R33" s="42">
        <f t="shared" si="27"/>
        <v>14</v>
      </c>
      <c r="S33" s="42">
        <v>194</v>
      </c>
      <c r="T33" s="42">
        <v>4</v>
      </c>
      <c r="U33" s="42">
        <v>10</v>
      </c>
      <c r="V33" s="49">
        <v>-1.5052663702872806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-6</v>
      </c>
      <c r="D34" s="42">
        <f t="shared" si="24"/>
        <v>-75</v>
      </c>
      <c r="E34" s="42">
        <f t="shared" si="25"/>
        <v>-6</v>
      </c>
      <c r="F34" s="42">
        <v>1</v>
      </c>
      <c r="G34" s="42">
        <v>15</v>
      </c>
      <c r="H34" s="42">
        <v>7</v>
      </c>
      <c r="I34" s="42">
        <v>89</v>
      </c>
      <c r="J34" s="62">
        <f t="shared" si="3"/>
        <v>-13.326761231903902</v>
      </c>
      <c r="K34" s="62">
        <v>2.2211268719839832</v>
      </c>
      <c r="L34" s="62">
        <v>15.547888103887885</v>
      </c>
      <c r="M34" s="42">
        <f t="shared" si="26"/>
        <v>-3</v>
      </c>
      <c r="N34" s="42">
        <f t="shared" si="28"/>
        <v>8</v>
      </c>
      <c r="O34" s="42">
        <v>145</v>
      </c>
      <c r="P34" s="42">
        <v>3</v>
      </c>
      <c r="Q34" s="42">
        <v>5</v>
      </c>
      <c r="R34" s="42">
        <f t="shared" si="27"/>
        <v>11</v>
      </c>
      <c r="S34" s="42">
        <v>146</v>
      </c>
      <c r="T34" s="42">
        <v>8</v>
      </c>
      <c r="U34" s="42">
        <v>3</v>
      </c>
      <c r="V34" s="49">
        <v>-6.663380615951958</v>
      </c>
    </row>
    <row r="35" spans="1:22" ht="15" customHeight="1" x14ac:dyDescent="0.15">
      <c r="A35" s="1" t="s">
        <v>3</v>
      </c>
      <c r="B35" s="43">
        <f t="shared" si="23"/>
        <v>-11</v>
      </c>
      <c r="C35" s="43">
        <v>8</v>
      </c>
      <c r="D35" s="43">
        <f t="shared" si="24"/>
        <v>-100</v>
      </c>
      <c r="E35" s="43">
        <f t="shared" si="25"/>
        <v>-9</v>
      </c>
      <c r="F35" s="43">
        <v>1</v>
      </c>
      <c r="G35" s="43">
        <v>19</v>
      </c>
      <c r="H35" s="43">
        <v>10</v>
      </c>
      <c r="I35" s="43">
        <v>97</v>
      </c>
      <c r="J35" s="63">
        <f t="shared" si="3"/>
        <v>-19.148489688378</v>
      </c>
      <c r="K35" s="63">
        <v>2.1276099653753335</v>
      </c>
      <c r="L35" s="63">
        <v>21.276099653753334</v>
      </c>
      <c r="M35" s="43">
        <f t="shared" si="26"/>
        <v>-2</v>
      </c>
      <c r="N35" s="43">
        <f t="shared" si="28"/>
        <v>11</v>
      </c>
      <c r="O35" s="47">
        <v>125</v>
      </c>
      <c r="P35" s="47">
        <v>3</v>
      </c>
      <c r="Q35" s="47">
        <v>8</v>
      </c>
      <c r="R35" s="47">
        <f t="shared" si="27"/>
        <v>13</v>
      </c>
      <c r="S35" s="47">
        <v>147</v>
      </c>
      <c r="T35" s="47">
        <v>5</v>
      </c>
      <c r="U35" s="47">
        <v>8</v>
      </c>
      <c r="V35" s="54">
        <v>-4.2552199307506662</v>
      </c>
    </row>
    <row r="36" spans="1:22" ht="15" customHeight="1" x14ac:dyDescent="0.15">
      <c r="A36" s="5" t="s">
        <v>2</v>
      </c>
      <c r="B36" s="40">
        <f t="shared" si="23"/>
        <v>-11</v>
      </c>
      <c r="C36" s="40">
        <v>1</v>
      </c>
      <c r="D36" s="40">
        <f t="shared" si="24"/>
        <v>-88</v>
      </c>
      <c r="E36" s="40">
        <f t="shared" si="25"/>
        <v>-4</v>
      </c>
      <c r="F36" s="40">
        <v>1</v>
      </c>
      <c r="G36" s="40">
        <v>7</v>
      </c>
      <c r="H36" s="40">
        <v>5</v>
      </c>
      <c r="I36" s="40">
        <v>68</v>
      </c>
      <c r="J36" s="61">
        <f t="shared" si="3"/>
        <v>-22.352526907237014</v>
      </c>
      <c r="K36" s="61">
        <v>5.5881317268092534</v>
      </c>
      <c r="L36" s="61">
        <v>27.940658634046265</v>
      </c>
      <c r="M36" s="40">
        <f t="shared" si="26"/>
        <v>-7</v>
      </c>
      <c r="N36" s="40">
        <f t="shared" si="28"/>
        <v>1</v>
      </c>
      <c r="O36" s="40">
        <v>39</v>
      </c>
      <c r="P36" s="40">
        <v>0</v>
      </c>
      <c r="Q36" s="40">
        <v>1</v>
      </c>
      <c r="R36" s="40">
        <f t="shared" si="27"/>
        <v>8</v>
      </c>
      <c r="S36" s="40">
        <v>66</v>
      </c>
      <c r="T36" s="40">
        <v>3</v>
      </c>
      <c r="U36" s="40">
        <v>5</v>
      </c>
      <c r="V36" s="48">
        <v>-39.116922087664776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3</v>
      </c>
      <c r="D37" s="42">
        <f t="shared" si="24"/>
        <v>-41</v>
      </c>
      <c r="E37" s="42">
        <f t="shared" si="25"/>
        <v>0</v>
      </c>
      <c r="F37" s="42">
        <v>1</v>
      </c>
      <c r="G37" s="42">
        <v>5</v>
      </c>
      <c r="H37" s="42">
        <v>1</v>
      </c>
      <c r="I37" s="42">
        <v>39</v>
      </c>
      <c r="J37" s="62">
        <f t="shared" si="3"/>
        <v>0</v>
      </c>
      <c r="K37" s="62">
        <v>7.6905248519837333</v>
      </c>
      <c r="L37" s="62">
        <v>7.6905248519837333</v>
      </c>
      <c r="M37" s="42">
        <f t="shared" si="26"/>
        <v>0</v>
      </c>
      <c r="N37" s="42">
        <f t="shared" si="28"/>
        <v>4</v>
      </c>
      <c r="O37" s="42">
        <v>37</v>
      </c>
      <c r="P37" s="42">
        <v>1</v>
      </c>
      <c r="Q37" s="42">
        <v>3</v>
      </c>
      <c r="R37" s="42">
        <f t="shared" si="27"/>
        <v>4</v>
      </c>
      <c r="S37" s="42">
        <v>44</v>
      </c>
      <c r="T37" s="42">
        <v>1</v>
      </c>
      <c r="U37" s="42">
        <v>3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2</v>
      </c>
      <c r="D38" s="43">
        <f t="shared" si="24"/>
        <v>-39</v>
      </c>
      <c r="E38" s="43">
        <f t="shared" si="25"/>
        <v>0</v>
      </c>
      <c r="F38" s="43">
        <v>1</v>
      </c>
      <c r="G38" s="43">
        <v>8</v>
      </c>
      <c r="H38" s="43">
        <v>1</v>
      </c>
      <c r="I38" s="43">
        <v>34</v>
      </c>
      <c r="J38" s="63">
        <f t="shared" si="3"/>
        <v>0</v>
      </c>
      <c r="K38" s="63">
        <v>8.5196769525232234</v>
      </c>
      <c r="L38" s="63">
        <v>8.5196769525232234</v>
      </c>
      <c r="M38" s="43">
        <f t="shared" si="26"/>
        <v>-4</v>
      </c>
      <c r="N38" s="43">
        <f t="shared" si="28"/>
        <v>1</v>
      </c>
      <c r="O38" s="43">
        <v>26</v>
      </c>
      <c r="P38" s="43">
        <v>1</v>
      </c>
      <c r="Q38" s="43">
        <v>0</v>
      </c>
      <c r="R38" s="43">
        <f t="shared" si="27"/>
        <v>5</v>
      </c>
      <c r="S38" s="43">
        <v>39</v>
      </c>
      <c r="T38" s="43">
        <v>0</v>
      </c>
      <c r="U38" s="43">
        <v>5</v>
      </c>
      <c r="V38" s="53">
        <v>-34.078707810092894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2022-01-18T02:43:01Z</dcterms:modified>
</cp:coreProperties>
</file>