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令和３年\年報（10月～９月）\HP参考統計表\"/>
    </mc:Choice>
  </mc:AlternateContent>
  <bookViews>
    <workbookView xWindow="600" yWindow="120" windowWidth="19395" windowHeight="7830"/>
  </bookViews>
  <sheets>
    <sheet name="男女計" sheetId="1" r:id="rId1"/>
    <sheet name="男計" sheetId="4" r:id="rId2"/>
    <sheet name="女計" sheetId="5" r:id="rId3"/>
  </sheets>
  <definedNames>
    <definedName name="_xlnm.Print_Area" localSheetId="2">女計!$A$1:$X$39</definedName>
    <definedName name="_xlnm.Print_Area" localSheetId="1">男計!$A$1:$X$39</definedName>
    <definedName name="_xlnm.Print_Area" localSheetId="0">男女計!$A$1:$X$39</definedName>
  </definedNames>
  <calcPr calcId="162913" forceFullCalc="1"/>
</workbook>
</file>

<file path=xl/calcChain.xml><?xml version="1.0" encoding="utf-8"?>
<calcChain xmlns="http://schemas.openxmlformats.org/spreadsheetml/2006/main">
  <c r="E30" i="4" l="1"/>
  <c r="E20" i="4"/>
  <c r="E25" i="4"/>
  <c r="E29" i="1"/>
  <c r="T25" i="1"/>
  <c r="P22" i="1"/>
  <c r="E20" i="1"/>
  <c r="E25" i="1" l="1"/>
  <c r="T38" i="5" l="1"/>
  <c r="P38" i="5"/>
  <c r="O38" i="5"/>
  <c r="M38" i="5"/>
  <c r="L38" i="5"/>
  <c r="F38" i="5"/>
  <c r="E38" i="5"/>
  <c r="T37" i="5"/>
  <c r="P37" i="5"/>
  <c r="O37" i="5"/>
  <c r="M37" i="5"/>
  <c r="L37" i="5"/>
  <c r="F37" i="5"/>
  <c r="E37" i="5"/>
  <c r="T36" i="5"/>
  <c r="P36" i="5"/>
  <c r="O36" i="5"/>
  <c r="M36" i="5"/>
  <c r="L36" i="5"/>
  <c r="F36" i="5"/>
  <c r="E36" i="5"/>
  <c r="T35" i="5"/>
  <c r="P35" i="5"/>
  <c r="O35" i="5"/>
  <c r="M35" i="5"/>
  <c r="L35" i="5"/>
  <c r="F35" i="5"/>
  <c r="E35" i="5"/>
  <c r="T34" i="5"/>
  <c r="P34" i="5"/>
  <c r="O34" i="5"/>
  <c r="M34" i="5"/>
  <c r="L34" i="5"/>
  <c r="F34" i="5"/>
  <c r="E34" i="5"/>
  <c r="T33" i="5"/>
  <c r="P33" i="5"/>
  <c r="O33" i="5"/>
  <c r="M33" i="5"/>
  <c r="L33" i="5"/>
  <c r="F33" i="5"/>
  <c r="E33" i="5"/>
  <c r="T32" i="5"/>
  <c r="P32" i="5"/>
  <c r="O32" i="5"/>
  <c r="M32" i="5"/>
  <c r="L32" i="5"/>
  <c r="F32" i="5"/>
  <c r="E32" i="5"/>
  <c r="T31" i="5"/>
  <c r="P31" i="5"/>
  <c r="O31" i="5"/>
  <c r="M31" i="5"/>
  <c r="L31" i="5"/>
  <c r="F31" i="5"/>
  <c r="E31" i="5"/>
  <c r="T30" i="5"/>
  <c r="P30" i="5"/>
  <c r="O30" i="5"/>
  <c r="M30" i="5"/>
  <c r="L30" i="5"/>
  <c r="F30" i="5"/>
  <c r="E30" i="5"/>
  <c r="T29" i="5"/>
  <c r="P29" i="5"/>
  <c r="O29" i="5"/>
  <c r="M29" i="5"/>
  <c r="L29" i="5"/>
  <c r="F29" i="5"/>
  <c r="E29" i="5"/>
  <c r="T28" i="5"/>
  <c r="P28" i="5"/>
  <c r="O28" i="5"/>
  <c r="M28" i="5"/>
  <c r="L28" i="5"/>
  <c r="F28" i="5"/>
  <c r="E28" i="5"/>
  <c r="T27" i="5"/>
  <c r="P27" i="5"/>
  <c r="O27" i="5"/>
  <c r="M27" i="5"/>
  <c r="L27" i="5"/>
  <c r="F27" i="5"/>
  <c r="E27" i="5"/>
  <c r="T26" i="5"/>
  <c r="P26" i="5"/>
  <c r="O26" i="5"/>
  <c r="M26" i="5"/>
  <c r="L26" i="5"/>
  <c r="F26" i="5"/>
  <c r="E26" i="5"/>
  <c r="T25" i="5"/>
  <c r="P25" i="5"/>
  <c r="O25" i="5"/>
  <c r="M25" i="5"/>
  <c r="L25" i="5"/>
  <c r="F25" i="5"/>
  <c r="E25" i="5"/>
  <c r="T24" i="5"/>
  <c r="T12" i="5" s="1"/>
  <c r="P24" i="5"/>
  <c r="P12" i="5" s="1"/>
  <c r="O24" i="5"/>
  <c r="O12" i="5" s="1"/>
  <c r="M24" i="5"/>
  <c r="L24" i="5"/>
  <c r="F24" i="5"/>
  <c r="F12" i="5" s="1"/>
  <c r="E24" i="5"/>
  <c r="T23" i="5"/>
  <c r="P23" i="5"/>
  <c r="O23" i="5"/>
  <c r="M23" i="5"/>
  <c r="L23" i="5"/>
  <c r="F23" i="5"/>
  <c r="E23" i="5"/>
  <c r="T22" i="5"/>
  <c r="P22" i="5"/>
  <c r="O22" i="5"/>
  <c r="M22" i="5"/>
  <c r="L22" i="5"/>
  <c r="F22" i="5"/>
  <c r="E22" i="5"/>
  <c r="T21" i="5"/>
  <c r="P21" i="5"/>
  <c r="O21" i="5"/>
  <c r="M21" i="5"/>
  <c r="L21" i="5"/>
  <c r="F21" i="5"/>
  <c r="E21" i="5"/>
  <c r="T20" i="5"/>
  <c r="P20" i="5"/>
  <c r="O20" i="5"/>
  <c r="M20" i="5"/>
  <c r="L20" i="5"/>
  <c r="F20" i="5"/>
  <c r="E20" i="5"/>
  <c r="W16" i="5"/>
  <c r="V16" i="5"/>
  <c r="U16" i="5"/>
  <c r="S16" i="5"/>
  <c r="R16" i="5"/>
  <c r="Q16" i="5"/>
  <c r="J16" i="5"/>
  <c r="I16" i="5"/>
  <c r="H16" i="5"/>
  <c r="G16" i="5"/>
  <c r="C16" i="5"/>
  <c r="W15" i="5"/>
  <c r="V15" i="5"/>
  <c r="U15" i="5"/>
  <c r="S15" i="5"/>
  <c r="R15" i="5"/>
  <c r="Q15" i="5"/>
  <c r="J15" i="5"/>
  <c r="I15" i="5"/>
  <c r="H15" i="5"/>
  <c r="G15" i="5"/>
  <c r="C15" i="5"/>
  <c r="W14" i="5"/>
  <c r="W18" i="5" s="1"/>
  <c r="V14" i="5"/>
  <c r="V18" i="5" s="1"/>
  <c r="U14" i="5"/>
  <c r="U18" i="5" s="1"/>
  <c r="S14" i="5"/>
  <c r="S18" i="5" s="1"/>
  <c r="R14" i="5"/>
  <c r="R18" i="5" s="1"/>
  <c r="Q14" i="5"/>
  <c r="Q18" i="5" s="1"/>
  <c r="J14" i="5"/>
  <c r="J18" i="5" s="1"/>
  <c r="I14" i="5"/>
  <c r="I18" i="5" s="1"/>
  <c r="H14" i="5"/>
  <c r="H18" i="5" s="1"/>
  <c r="G14" i="5"/>
  <c r="G18" i="5" s="1"/>
  <c r="C14" i="5"/>
  <c r="C18" i="5" s="1"/>
  <c r="W13" i="5"/>
  <c r="V13" i="5"/>
  <c r="U13" i="5"/>
  <c r="S13" i="5"/>
  <c r="R13" i="5"/>
  <c r="Q13" i="5"/>
  <c r="J13" i="5"/>
  <c r="I13" i="5"/>
  <c r="H13" i="5"/>
  <c r="G13" i="5"/>
  <c r="C13" i="5"/>
  <c r="W12" i="5"/>
  <c r="V12" i="5"/>
  <c r="U12" i="5"/>
  <c r="S12" i="5"/>
  <c r="R12" i="5"/>
  <c r="Q12" i="5"/>
  <c r="J12" i="5"/>
  <c r="I12" i="5"/>
  <c r="H12" i="5"/>
  <c r="G12" i="5"/>
  <c r="C12" i="5"/>
  <c r="W10" i="5"/>
  <c r="V10" i="5"/>
  <c r="U10" i="5"/>
  <c r="S10" i="5"/>
  <c r="R10" i="5"/>
  <c r="Q10" i="5"/>
  <c r="J10" i="5"/>
  <c r="I10" i="5"/>
  <c r="H10" i="5"/>
  <c r="G10" i="5"/>
  <c r="C10" i="5"/>
  <c r="T38" i="4"/>
  <c r="P38" i="4"/>
  <c r="O38" i="4"/>
  <c r="M38" i="4"/>
  <c r="L38" i="4"/>
  <c r="F38" i="4"/>
  <c r="E38" i="4"/>
  <c r="T37" i="4"/>
  <c r="P37" i="4"/>
  <c r="O37" i="4"/>
  <c r="M37" i="4"/>
  <c r="L37" i="4"/>
  <c r="F37" i="4"/>
  <c r="E37" i="4"/>
  <c r="T36" i="4"/>
  <c r="P36" i="4"/>
  <c r="O36" i="4"/>
  <c r="M36" i="4"/>
  <c r="L36" i="4"/>
  <c r="F36" i="4"/>
  <c r="E36" i="4"/>
  <c r="T35" i="4"/>
  <c r="P35" i="4"/>
  <c r="O35" i="4"/>
  <c r="M35" i="4"/>
  <c r="L35" i="4"/>
  <c r="F35" i="4"/>
  <c r="E35" i="4"/>
  <c r="T34" i="4"/>
  <c r="P34" i="4"/>
  <c r="O34" i="4"/>
  <c r="M34" i="4"/>
  <c r="L34" i="4"/>
  <c r="F34" i="4"/>
  <c r="E34" i="4"/>
  <c r="T33" i="4"/>
  <c r="P33" i="4"/>
  <c r="O33" i="4"/>
  <c r="M33" i="4"/>
  <c r="L33" i="4"/>
  <c r="F33" i="4"/>
  <c r="E33" i="4"/>
  <c r="T32" i="4"/>
  <c r="P32" i="4"/>
  <c r="O32" i="4"/>
  <c r="M32" i="4"/>
  <c r="L32" i="4"/>
  <c r="F32" i="4"/>
  <c r="E32" i="4"/>
  <c r="T31" i="4"/>
  <c r="P31" i="4"/>
  <c r="O31" i="4"/>
  <c r="M31" i="4"/>
  <c r="L31" i="4"/>
  <c r="F31" i="4"/>
  <c r="E31" i="4"/>
  <c r="T30" i="4"/>
  <c r="P30" i="4"/>
  <c r="O30" i="4"/>
  <c r="M30" i="4"/>
  <c r="L30" i="4"/>
  <c r="F30" i="4"/>
  <c r="T29" i="4"/>
  <c r="P29" i="4"/>
  <c r="O29" i="4"/>
  <c r="M29" i="4"/>
  <c r="L29" i="4"/>
  <c r="F29" i="4"/>
  <c r="E29" i="4"/>
  <c r="T28" i="4"/>
  <c r="P28" i="4"/>
  <c r="O28" i="4"/>
  <c r="M28" i="4"/>
  <c r="L28" i="4"/>
  <c r="F28" i="4"/>
  <c r="E28" i="4"/>
  <c r="T27" i="4"/>
  <c r="P27" i="4"/>
  <c r="O27" i="4"/>
  <c r="M27" i="4"/>
  <c r="L27" i="4"/>
  <c r="F27" i="4"/>
  <c r="E27" i="4"/>
  <c r="T26" i="4"/>
  <c r="P26" i="4"/>
  <c r="O26" i="4"/>
  <c r="M26" i="4"/>
  <c r="L26" i="4"/>
  <c r="F26" i="4"/>
  <c r="E26" i="4"/>
  <c r="T25" i="4"/>
  <c r="P25" i="4"/>
  <c r="O25" i="4"/>
  <c r="M25" i="4"/>
  <c r="L25" i="4"/>
  <c r="F25" i="4"/>
  <c r="T24" i="4"/>
  <c r="T12" i="4" s="1"/>
  <c r="P24" i="4"/>
  <c r="O24" i="4"/>
  <c r="O12" i="4" s="1"/>
  <c r="M24" i="4"/>
  <c r="L24" i="4"/>
  <c r="F24" i="4"/>
  <c r="F12" i="4" s="1"/>
  <c r="E24" i="4"/>
  <c r="T23" i="4"/>
  <c r="P23" i="4"/>
  <c r="O23" i="4"/>
  <c r="M23" i="4"/>
  <c r="L23" i="4"/>
  <c r="F23" i="4"/>
  <c r="E23" i="4"/>
  <c r="T22" i="4"/>
  <c r="P22" i="4"/>
  <c r="O22" i="4"/>
  <c r="M22" i="4"/>
  <c r="L22" i="4"/>
  <c r="F22" i="4"/>
  <c r="E22" i="4"/>
  <c r="T21" i="4"/>
  <c r="P21" i="4"/>
  <c r="O21" i="4"/>
  <c r="M21" i="4"/>
  <c r="L21" i="4"/>
  <c r="F21" i="4"/>
  <c r="E21" i="4"/>
  <c r="T20" i="4"/>
  <c r="P20" i="4"/>
  <c r="O20" i="4"/>
  <c r="M20" i="4"/>
  <c r="L20" i="4"/>
  <c r="F20" i="4"/>
  <c r="W16" i="4"/>
  <c r="V16" i="4"/>
  <c r="U16" i="4"/>
  <c r="S16" i="4"/>
  <c r="R16" i="4"/>
  <c r="Q16" i="4"/>
  <c r="J16" i="4"/>
  <c r="I16" i="4"/>
  <c r="H16" i="4"/>
  <c r="G16" i="4"/>
  <c r="C16" i="4"/>
  <c r="W15" i="4"/>
  <c r="V15" i="4"/>
  <c r="U15" i="4"/>
  <c r="S15" i="4"/>
  <c r="R15" i="4"/>
  <c r="Q15" i="4"/>
  <c r="J15" i="4"/>
  <c r="I15" i="4"/>
  <c r="H15" i="4"/>
  <c r="G15" i="4"/>
  <c r="C15" i="4"/>
  <c r="W14" i="4"/>
  <c r="W18" i="4" s="1"/>
  <c r="V14" i="4"/>
  <c r="V18" i="4" s="1"/>
  <c r="U14" i="4"/>
  <c r="U18" i="4" s="1"/>
  <c r="S14" i="4"/>
  <c r="S18" i="4" s="1"/>
  <c r="R14" i="4"/>
  <c r="R18" i="4" s="1"/>
  <c r="Q14" i="4"/>
  <c r="J14" i="4"/>
  <c r="J18" i="4" s="1"/>
  <c r="I14" i="4"/>
  <c r="H14" i="4"/>
  <c r="H18" i="4" s="1"/>
  <c r="G14" i="4"/>
  <c r="G18" i="4" s="1"/>
  <c r="C14" i="4"/>
  <c r="C18" i="4" s="1"/>
  <c r="W13" i="4"/>
  <c r="V13" i="4"/>
  <c r="U13" i="4"/>
  <c r="S13" i="4"/>
  <c r="R13" i="4"/>
  <c r="Q13" i="4"/>
  <c r="J13" i="4"/>
  <c r="I13" i="4"/>
  <c r="H13" i="4"/>
  <c r="G13" i="4"/>
  <c r="C13" i="4"/>
  <c r="W12" i="4"/>
  <c r="V12" i="4"/>
  <c r="U12" i="4"/>
  <c r="S12" i="4"/>
  <c r="R12" i="4"/>
  <c r="Q12" i="4"/>
  <c r="J12" i="4"/>
  <c r="I12" i="4"/>
  <c r="H12" i="4"/>
  <c r="G12" i="4"/>
  <c r="C12" i="4"/>
  <c r="W10" i="4"/>
  <c r="V10" i="4"/>
  <c r="U10" i="4"/>
  <c r="S10" i="4"/>
  <c r="R10" i="4"/>
  <c r="Q10" i="4"/>
  <c r="J10" i="4"/>
  <c r="I10" i="4"/>
  <c r="H10" i="4"/>
  <c r="G10" i="4"/>
  <c r="C10" i="4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20" i="1"/>
  <c r="G17" i="4" l="1"/>
  <c r="E12" i="4"/>
  <c r="K28" i="4"/>
  <c r="K36" i="4"/>
  <c r="K23" i="5"/>
  <c r="K27" i="5"/>
  <c r="K31" i="5"/>
  <c r="K35" i="5"/>
  <c r="K23" i="4"/>
  <c r="K31" i="4"/>
  <c r="K35" i="4"/>
  <c r="C19" i="5"/>
  <c r="U19" i="5"/>
  <c r="K22" i="5"/>
  <c r="K26" i="5"/>
  <c r="K30" i="5"/>
  <c r="K34" i="5"/>
  <c r="P15" i="5"/>
  <c r="K38" i="5"/>
  <c r="K22" i="4"/>
  <c r="K26" i="4"/>
  <c r="K30" i="4"/>
  <c r="K34" i="4"/>
  <c r="K38" i="4"/>
  <c r="K21" i="5"/>
  <c r="K25" i="5"/>
  <c r="K29" i="5"/>
  <c r="K33" i="5"/>
  <c r="K37" i="5"/>
  <c r="K21" i="4"/>
  <c r="K25" i="4"/>
  <c r="K29" i="4"/>
  <c r="K33" i="4"/>
  <c r="K37" i="4"/>
  <c r="K32" i="5"/>
  <c r="K20" i="4"/>
  <c r="F16" i="5"/>
  <c r="V17" i="4"/>
  <c r="C19" i="4"/>
  <c r="V19" i="5"/>
  <c r="R19" i="4"/>
  <c r="U17" i="5"/>
  <c r="H19" i="4"/>
  <c r="W19" i="5"/>
  <c r="G19" i="4"/>
  <c r="Q19" i="4"/>
  <c r="V19" i="4"/>
  <c r="T10" i="4"/>
  <c r="F16" i="4"/>
  <c r="P10" i="5"/>
  <c r="F13" i="5"/>
  <c r="P13" i="5"/>
  <c r="P17" i="5" s="1"/>
  <c r="T16" i="5"/>
  <c r="S17" i="5"/>
  <c r="N28" i="4"/>
  <c r="B28" i="4" s="1"/>
  <c r="N32" i="4"/>
  <c r="B32" i="4" s="1"/>
  <c r="N36" i="4"/>
  <c r="B36" i="4" s="1"/>
  <c r="E13" i="5"/>
  <c r="E16" i="5"/>
  <c r="P16" i="5"/>
  <c r="P14" i="5"/>
  <c r="P18" i="5" s="1"/>
  <c r="J11" i="4"/>
  <c r="J9" i="4" s="1"/>
  <c r="N27" i="4"/>
  <c r="B27" i="4" s="1"/>
  <c r="T14" i="4"/>
  <c r="T18" i="4" s="1"/>
  <c r="N31" i="4"/>
  <c r="I11" i="5"/>
  <c r="I9" i="5" s="1"/>
  <c r="W17" i="5"/>
  <c r="S19" i="5"/>
  <c r="F10" i="5"/>
  <c r="F14" i="5"/>
  <c r="F18" i="5" s="1"/>
  <c r="N33" i="5"/>
  <c r="B33" i="5" s="1"/>
  <c r="I19" i="4"/>
  <c r="F13" i="4"/>
  <c r="F17" i="4" s="1"/>
  <c r="N37" i="4"/>
  <c r="B37" i="4" s="1"/>
  <c r="T16" i="4"/>
  <c r="H19" i="5"/>
  <c r="Q19" i="5"/>
  <c r="N27" i="5"/>
  <c r="B27" i="5" s="1"/>
  <c r="N28" i="5"/>
  <c r="B28" i="5" s="1"/>
  <c r="N29" i="5"/>
  <c r="B29" i="5" s="1"/>
  <c r="N30" i="5"/>
  <c r="B30" i="5" s="1"/>
  <c r="F15" i="5"/>
  <c r="O15" i="5"/>
  <c r="N38" i="5"/>
  <c r="B38" i="5" s="1"/>
  <c r="T13" i="4"/>
  <c r="T17" i="4" s="1"/>
  <c r="F15" i="4"/>
  <c r="U11" i="5"/>
  <c r="U9" i="5" s="1"/>
  <c r="W11" i="5"/>
  <c r="W9" i="5" s="1"/>
  <c r="I17" i="5"/>
  <c r="N22" i="5"/>
  <c r="B22" i="5" s="1"/>
  <c r="O13" i="5"/>
  <c r="O17" i="5" s="1"/>
  <c r="N31" i="5"/>
  <c r="B31" i="5" s="1"/>
  <c r="N34" i="5"/>
  <c r="B34" i="5" s="1"/>
  <c r="P14" i="4"/>
  <c r="P18" i="4" s="1"/>
  <c r="N20" i="4"/>
  <c r="B20" i="4" s="1"/>
  <c r="N21" i="4"/>
  <c r="B21" i="4" s="1"/>
  <c r="N22" i="4"/>
  <c r="B22" i="4" s="1"/>
  <c r="K24" i="4"/>
  <c r="P13" i="4"/>
  <c r="N26" i="4"/>
  <c r="B26" i="4" s="1"/>
  <c r="F14" i="4"/>
  <c r="N35" i="4"/>
  <c r="B35" i="4" s="1"/>
  <c r="N23" i="5"/>
  <c r="B23" i="5" s="1"/>
  <c r="N24" i="5"/>
  <c r="B24" i="5" s="1"/>
  <c r="N26" i="5"/>
  <c r="B26" i="5" s="1"/>
  <c r="N35" i="5"/>
  <c r="B35" i="5" s="1"/>
  <c r="N36" i="5"/>
  <c r="B36" i="5" s="1"/>
  <c r="N37" i="5"/>
  <c r="B37" i="5" s="1"/>
  <c r="T15" i="4"/>
  <c r="N20" i="5"/>
  <c r="B20" i="5" s="1"/>
  <c r="U19" i="4"/>
  <c r="E16" i="4"/>
  <c r="N29" i="4"/>
  <c r="B29" i="4" s="1"/>
  <c r="N33" i="4"/>
  <c r="B33" i="4" s="1"/>
  <c r="C17" i="5"/>
  <c r="G11" i="5"/>
  <c r="G17" i="5"/>
  <c r="E14" i="4"/>
  <c r="E18" i="4" s="1"/>
  <c r="E10" i="4"/>
  <c r="R17" i="4"/>
  <c r="R11" i="4"/>
  <c r="R9" i="4" s="1"/>
  <c r="E13" i="4"/>
  <c r="K27" i="4"/>
  <c r="E15" i="4"/>
  <c r="K32" i="4"/>
  <c r="Q11" i="5"/>
  <c r="Q9" i="5" s="1"/>
  <c r="G19" i="5"/>
  <c r="P10" i="4"/>
  <c r="J17" i="4"/>
  <c r="H11" i="4"/>
  <c r="H9" i="4" s="1"/>
  <c r="J19" i="4"/>
  <c r="F10" i="4"/>
  <c r="T14" i="5"/>
  <c r="T18" i="5" s="1"/>
  <c r="Q17" i="5"/>
  <c r="E10" i="5"/>
  <c r="K20" i="5"/>
  <c r="N25" i="5"/>
  <c r="B25" i="5" s="1"/>
  <c r="T13" i="5"/>
  <c r="E14" i="5"/>
  <c r="K28" i="5"/>
  <c r="I18" i="4"/>
  <c r="I11" i="4"/>
  <c r="I9" i="4" s="1"/>
  <c r="C11" i="4"/>
  <c r="C9" i="4" s="1"/>
  <c r="N21" i="5"/>
  <c r="B21" i="5" s="1"/>
  <c r="T10" i="5"/>
  <c r="E12" i="5"/>
  <c r="K24" i="5"/>
  <c r="R17" i="5"/>
  <c r="R11" i="5"/>
  <c r="R9" i="5" s="1"/>
  <c r="V17" i="5"/>
  <c r="V11" i="5"/>
  <c r="V9" i="5" s="1"/>
  <c r="E15" i="5"/>
  <c r="K36" i="5"/>
  <c r="S11" i="4"/>
  <c r="S9" i="4" s="1"/>
  <c r="W11" i="4"/>
  <c r="W9" i="4" s="1"/>
  <c r="Q11" i="4"/>
  <c r="Q9" i="4" s="1"/>
  <c r="S19" i="4"/>
  <c r="W19" i="4"/>
  <c r="O10" i="4"/>
  <c r="C11" i="5"/>
  <c r="C9" i="5" s="1"/>
  <c r="S11" i="5"/>
  <c r="S9" i="5" s="1"/>
  <c r="H11" i="5"/>
  <c r="H9" i="5" s="1"/>
  <c r="H17" i="5"/>
  <c r="J19" i="5"/>
  <c r="I19" i="5"/>
  <c r="N32" i="5"/>
  <c r="B32" i="5" s="1"/>
  <c r="T15" i="5"/>
  <c r="Q17" i="4"/>
  <c r="U17" i="4"/>
  <c r="N23" i="4"/>
  <c r="B23" i="4" s="1"/>
  <c r="N24" i="4"/>
  <c r="B24" i="4" s="1"/>
  <c r="N25" i="4"/>
  <c r="B25" i="4" s="1"/>
  <c r="J17" i="5"/>
  <c r="J11" i="5"/>
  <c r="J9" i="5" s="1"/>
  <c r="R19" i="5"/>
  <c r="O10" i="5"/>
  <c r="O14" i="5"/>
  <c r="O18" i="5" s="1"/>
  <c r="O16" i="5"/>
  <c r="O13" i="4"/>
  <c r="O17" i="4" s="1"/>
  <c r="N30" i="4"/>
  <c r="B30" i="4" s="1"/>
  <c r="N38" i="4"/>
  <c r="B38" i="4" s="1"/>
  <c r="N34" i="4"/>
  <c r="B34" i="4" s="1"/>
  <c r="O16" i="4"/>
  <c r="U11" i="4"/>
  <c r="U9" i="4" s="1"/>
  <c r="W17" i="4"/>
  <c r="V11" i="4"/>
  <c r="V9" i="4" s="1"/>
  <c r="H17" i="4"/>
  <c r="Q18" i="4"/>
  <c r="G11" i="4"/>
  <c r="C17" i="4"/>
  <c r="S17" i="4"/>
  <c r="O14" i="4"/>
  <c r="O18" i="4" s="1"/>
  <c r="O15" i="4"/>
  <c r="P12" i="4"/>
  <c r="P16" i="4"/>
  <c r="I17" i="4"/>
  <c r="P15" i="4"/>
  <c r="B31" i="4" l="1"/>
  <c r="D31" i="4" s="1"/>
  <c r="F19" i="5"/>
  <c r="X33" i="4"/>
  <c r="D33" i="4"/>
  <c r="X29" i="4"/>
  <c r="D29" i="4"/>
  <c r="X31" i="4"/>
  <c r="X26" i="4"/>
  <c r="D26" i="4"/>
  <c r="X21" i="4"/>
  <c r="D21" i="4"/>
  <c r="P19" i="5"/>
  <c r="X33" i="5"/>
  <c r="D33" i="5"/>
  <c r="X27" i="4"/>
  <c r="D27" i="4"/>
  <c r="X37" i="4"/>
  <c r="D37" i="4"/>
  <c r="X36" i="4"/>
  <c r="D36" i="4"/>
  <c r="X32" i="4"/>
  <c r="D32" i="4"/>
  <c r="D29" i="5"/>
  <c r="D35" i="4"/>
  <c r="D20" i="4"/>
  <c r="P11" i="5"/>
  <c r="P9" i="5" s="1"/>
  <c r="X35" i="4"/>
  <c r="F11" i="5"/>
  <c r="F9" i="5" s="1"/>
  <c r="N16" i="4"/>
  <c r="X25" i="4"/>
  <c r="T19" i="5"/>
  <c r="F19" i="4"/>
  <c r="N16" i="5"/>
  <c r="X28" i="4"/>
  <c r="X29" i="5"/>
  <c r="F17" i="5"/>
  <c r="E11" i="4"/>
  <c r="E9" i="4" s="1"/>
  <c r="T19" i="4"/>
  <c r="F11" i="4"/>
  <c r="F9" i="4" s="1"/>
  <c r="X20" i="4"/>
  <c r="O19" i="5"/>
  <c r="N13" i="4"/>
  <c r="O11" i="5"/>
  <c r="O9" i="5" s="1"/>
  <c r="X38" i="5"/>
  <c r="D38" i="5"/>
  <c r="X28" i="5"/>
  <c r="D28" i="5"/>
  <c r="X27" i="5"/>
  <c r="D27" i="5"/>
  <c r="N14" i="5"/>
  <c r="N18" i="5" s="1"/>
  <c r="X30" i="5"/>
  <c r="D30" i="5"/>
  <c r="X26" i="5"/>
  <c r="D26" i="5"/>
  <c r="X22" i="4"/>
  <c r="D22" i="4"/>
  <c r="X34" i="5"/>
  <c r="D34" i="5"/>
  <c r="X37" i="5"/>
  <c r="D37" i="5"/>
  <c r="X24" i="5"/>
  <c r="N12" i="5"/>
  <c r="O19" i="4"/>
  <c r="N14" i="4"/>
  <c r="N18" i="4" s="1"/>
  <c r="N15" i="4"/>
  <c r="F18" i="4"/>
  <c r="E19" i="4"/>
  <c r="X20" i="5"/>
  <c r="D20" i="5"/>
  <c r="X36" i="5"/>
  <c r="X23" i="5"/>
  <c r="D23" i="5"/>
  <c r="X31" i="5"/>
  <c r="X22" i="5"/>
  <c r="D22" i="5"/>
  <c r="T11" i="4"/>
  <c r="T9" i="4" s="1"/>
  <c r="T11" i="5"/>
  <c r="T9" i="5" s="1"/>
  <c r="X35" i="5"/>
  <c r="D35" i="5"/>
  <c r="X23" i="4"/>
  <c r="D23" i="4"/>
  <c r="N10" i="4"/>
  <c r="X38" i="4"/>
  <c r="D38" i="4"/>
  <c r="X32" i="5"/>
  <c r="N15" i="5"/>
  <c r="T17" i="5"/>
  <c r="X25" i="5"/>
  <c r="N13" i="5"/>
  <c r="P19" i="4"/>
  <c r="X30" i="4"/>
  <c r="D30" i="4"/>
  <c r="X24" i="4"/>
  <c r="N12" i="4"/>
  <c r="E17" i="4"/>
  <c r="E19" i="5"/>
  <c r="E17" i="5"/>
  <c r="E11" i="5"/>
  <c r="E18" i="5"/>
  <c r="X34" i="4"/>
  <c r="D34" i="4"/>
  <c r="X21" i="5"/>
  <c r="N10" i="5"/>
  <c r="G9" i="5"/>
  <c r="D25" i="4"/>
  <c r="D24" i="4"/>
  <c r="B12" i="4"/>
  <c r="O11" i="4"/>
  <c r="O9" i="4" s="1"/>
  <c r="P11" i="4"/>
  <c r="P9" i="4" s="1"/>
  <c r="P17" i="4"/>
  <c r="D28" i="4"/>
  <c r="G9" i="4"/>
  <c r="N19" i="4" l="1"/>
  <c r="B13" i="4"/>
  <c r="D13" i="4" s="1"/>
  <c r="B15" i="4"/>
  <c r="D15" i="4" s="1"/>
  <c r="N17" i="4"/>
  <c r="B16" i="4"/>
  <c r="D16" i="4" s="1"/>
  <c r="D31" i="5"/>
  <c r="B14" i="5"/>
  <c r="D36" i="5"/>
  <c r="B16" i="5"/>
  <c r="D16" i="5" s="1"/>
  <c r="N11" i="4"/>
  <c r="N9" i="4" s="1"/>
  <c r="B10" i="4"/>
  <c r="D10" i="4" s="1"/>
  <c r="D24" i="5"/>
  <c r="B12" i="5"/>
  <c r="D12" i="5" s="1"/>
  <c r="N19" i="5"/>
  <c r="D21" i="5"/>
  <c r="B10" i="5"/>
  <c r="B13" i="5"/>
  <c r="D25" i="5"/>
  <c r="D32" i="5"/>
  <c r="B15" i="5"/>
  <c r="N17" i="5"/>
  <c r="N11" i="5"/>
  <c r="B14" i="4"/>
  <c r="B18" i="4" s="1"/>
  <c r="D18" i="4" s="1"/>
  <c r="E9" i="5"/>
  <c r="D12" i="4"/>
  <c r="B17" i="4" l="1"/>
  <c r="D17" i="4" s="1"/>
  <c r="B19" i="4"/>
  <c r="D19" i="4" s="1"/>
  <c r="B11" i="4"/>
  <c r="D11" i="4" s="1"/>
  <c r="D14" i="4"/>
  <c r="B18" i="5"/>
  <c r="D18" i="5" s="1"/>
  <c r="D14" i="5"/>
  <c r="D15" i="5"/>
  <c r="B19" i="5"/>
  <c r="D19" i="5" s="1"/>
  <c r="D13" i="5"/>
  <c r="B17" i="5"/>
  <c r="D17" i="5" s="1"/>
  <c r="B11" i="5"/>
  <c r="D11" i="5" s="1"/>
  <c r="D10" i="5"/>
  <c r="N9" i="5"/>
  <c r="B9" i="4" l="1"/>
  <c r="D9" i="4" s="1"/>
  <c r="B9" i="5"/>
  <c r="D9" i="5" s="1"/>
  <c r="Z16" i="5" l="1"/>
  <c r="Z15" i="5"/>
  <c r="Z14" i="5"/>
  <c r="Z13" i="5"/>
  <c r="Z12" i="5"/>
  <c r="Z10" i="5"/>
  <c r="Z16" i="4"/>
  <c r="Z15" i="4"/>
  <c r="Z14" i="4"/>
  <c r="Z13" i="4"/>
  <c r="Z12" i="4"/>
  <c r="Z10" i="4"/>
  <c r="Z10" i="1"/>
  <c r="Z12" i="1"/>
  <c r="Z13" i="1"/>
  <c r="Z14" i="1"/>
  <c r="Z18" i="1" s="1"/>
  <c r="Z15" i="1"/>
  <c r="Z16" i="1"/>
  <c r="L12" i="5" l="1"/>
  <c r="X12" i="5"/>
  <c r="M12" i="5"/>
  <c r="K12" i="5"/>
  <c r="L16" i="5"/>
  <c r="K16" i="5"/>
  <c r="M16" i="5"/>
  <c r="X16" i="5"/>
  <c r="K13" i="5"/>
  <c r="M13" i="5"/>
  <c r="L13" i="5"/>
  <c r="X13" i="5"/>
  <c r="L14" i="5"/>
  <c r="M14" i="5"/>
  <c r="K14" i="5"/>
  <c r="X14" i="5"/>
  <c r="L10" i="5"/>
  <c r="M10" i="5"/>
  <c r="K10" i="5"/>
  <c r="X10" i="5"/>
  <c r="M15" i="5"/>
  <c r="L15" i="5"/>
  <c r="K15" i="5"/>
  <c r="X15" i="5"/>
  <c r="L10" i="4"/>
  <c r="K10" i="4"/>
  <c r="M10" i="4"/>
  <c r="X10" i="4"/>
  <c r="K16" i="4"/>
  <c r="L16" i="4"/>
  <c r="M16" i="4"/>
  <c r="X16" i="4"/>
  <c r="K13" i="4"/>
  <c r="L13" i="4"/>
  <c r="M13" i="4"/>
  <c r="X13" i="4"/>
  <c r="Z19" i="4"/>
  <c r="L15" i="4"/>
  <c r="M15" i="4"/>
  <c r="K15" i="4"/>
  <c r="X15" i="4"/>
  <c r="K12" i="4"/>
  <c r="M12" i="4"/>
  <c r="X12" i="4"/>
  <c r="L12" i="4"/>
  <c r="L14" i="4"/>
  <c r="M14" i="4"/>
  <c r="K14" i="4"/>
  <c r="X14" i="4"/>
  <c r="Z17" i="1"/>
  <c r="Z17" i="4"/>
  <c r="Z11" i="5"/>
  <c r="Z19" i="5"/>
  <c r="Z11" i="4"/>
  <c r="Z17" i="5"/>
  <c r="Z18" i="5"/>
  <c r="Z18" i="4"/>
  <c r="Z19" i="1"/>
  <c r="Z11" i="1"/>
  <c r="Z9" i="1" s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M18" i="5" l="1"/>
  <c r="L18" i="5"/>
  <c r="K18" i="5"/>
  <c r="X18" i="5"/>
  <c r="M17" i="5"/>
  <c r="L17" i="5"/>
  <c r="K17" i="5"/>
  <c r="X17" i="5"/>
  <c r="Z9" i="5"/>
  <c r="M11" i="5"/>
  <c r="L11" i="5"/>
  <c r="K11" i="5"/>
  <c r="X11" i="5"/>
  <c r="L19" i="5"/>
  <c r="M19" i="5"/>
  <c r="K19" i="5"/>
  <c r="X19" i="5"/>
  <c r="K17" i="4"/>
  <c r="L17" i="4"/>
  <c r="X17" i="4"/>
  <c r="M17" i="4"/>
  <c r="Z9" i="4"/>
  <c r="M11" i="4"/>
  <c r="K11" i="4"/>
  <c r="L11" i="4"/>
  <c r="X11" i="4"/>
  <c r="L18" i="4"/>
  <c r="M18" i="4"/>
  <c r="K18" i="4"/>
  <c r="X18" i="4"/>
  <c r="M19" i="4"/>
  <c r="K19" i="4"/>
  <c r="L19" i="4"/>
  <c r="X19" i="4"/>
  <c r="M9" i="5" l="1"/>
  <c r="L9" i="5"/>
  <c r="K9" i="5"/>
  <c r="X9" i="5"/>
  <c r="M9" i="4"/>
  <c r="K9" i="4"/>
  <c r="X9" i="4"/>
  <c r="L9" i="4"/>
  <c r="K20" i="1" l="1"/>
  <c r="U16" i="1"/>
  <c r="U15" i="1"/>
  <c r="U14" i="1"/>
  <c r="U18" i="1" s="1"/>
  <c r="U13" i="1"/>
  <c r="U12" i="1"/>
  <c r="U10" i="1"/>
  <c r="Q16" i="1"/>
  <c r="Q15" i="1"/>
  <c r="Q14" i="1"/>
  <c r="Q18" i="1" s="1"/>
  <c r="Q13" i="1"/>
  <c r="Q12" i="1"/>
  <c r="Q10" i="1"/>
  <c r="T29" i="1"/>
  <c r="T38" i="1"/>
  <c r="T37" i="1"/>
  <c r="T36" i="1"/>
  <c r="T35" i="1"/>
  <c r="T34" i="1"/>
  <c r="T33" i="1"/>
  <c r="T32" i="1"/>
  <c r="T31" i="1"/>
  <c r="T30" i="1"/>
  <c r="T28" i="1"/>
  <c r="T27" i="1"/>
  <c r="T26" i="1"/>
  <c r="T24" i="1"/>
  <c r="T12" i="1" s="1"/>
  <c r="T23" i="1"/>
  <c r="T22" i="1"/>
  <c r="T21" i="1"/>
  <c r="T20" i="1"/>
  <c r="P29" i="1"/>
  <c r="P21" i="1"/>
  <c r="P23" i="1"/>
  <c r="P24" i="1"/>
  <c r="P12" i="1" s="1"/>
  <c r="P25" i="1"/>
  <c r="P26" i="1"/>
  <c r="P27" i="1"/>
  <c r="P28" i="1"/>
  <c r="P30" i="1"/>
  <c r="P31" i="1"/>
  <c r="P32" i="1"/>
  <c r="P33" i="1"/>
  <c r="P34" i="1"/>
  <c r="P35" i="1"/>
  <c r="P36" i="1"/>
  <c r="P37" i="1"/>
  <c r="P38" i="1"/>
  <c r="P20" i="1"/>
  <c r="W16" i="1"/>
  <c r="V16" i="1"/>
  <c r="W15" i="1"/>
  <c r="V15" i="1"/>
  <c r="W14" i="1"/>
  <c r="W18" i="1" s="1"/>
  <c r="V14" i="1"/>
  <c r="V18" i="1" s="1"/>
  <c r="W13" i="1"/>
  <c r="V13" i="1"/>
  <c r="W12" i="1"/>
  <c r="V12" i="1"/>
  <c r="W10" i="1"/>
  <c r="V10" i="1"/>
  <c r="S16" i="1"/>
  <c r="R16" i="1"/>
  <c r="S15" i="1"/>
  <c r="R15" i="1"/>
  <c r="S14" i="1"/>
  <c r="S18" i="1" s="1"/>
  <c r="R14" i="1"/>
  <c r="R18" i="1" s="1"/>
  <c r="S13" i="1"/>
  <c r="R13" i="1"/>
  <c r="S12" i="1"/>
  <c r="R12" i="1"/>
  <c r="S10" i="1"/>
  <c r="R10" i="1"/>
  <c r="O16" i="1"/>
  <c r="O15" i="1"/>
  <c r="O14" i="1"/>
  <c r="O18" i="1" s="1"/>
  <c r="O13" i="1"/>
  <c r="O12" i="1"/>
  <c r="O10" i="1"/>
  <c r="J16" i="1"/>
  <c r="J15" i="1"/>
  <c r="J14" i="1"/>
  <c r="J18" i="1" s="1"/>
  <c r="J13" i="1"/>
  <c r="J12" i="1"/>
  <c r="J10" i="1"/>
  <c r="H16" i="1"/>
  <c r="H15" i="1"/>
  <c r="H14" i="1"/>
  <c r="H18" i="1" s="1"/>
  <c r="H13" i="1"/>
  <c r="H12" i="1"/>
  <c r="H10" i="1"/>
  <c r="I16" i="1"/>
  <c r="M16" i="1" s="1"/>
  <c r="I15" i="1"/>
  <c r="M15" i="1" s="1"/>
  <c r="I14" i="1"/>
  <c r="M14" i="1" s="1"/>
  <c r="I13" i="1"/>
  <c r="M13" i="1" s="1"/>
  <c r="I12" i="1"/>
  <c r="M12" i="1" s="1"/>
  <c r="I10" i="1"/>
  <c r="M10" i="1" s="1"/>
  <c r="G16" i="1"/>
  <c r="L16" i="1" s="1"/>
  <c r="G15" i="1"/>
  <c r="L15" i="1" s="1"/>
  <c r="G14" i="1"/>
  <c r="L14" i="1" s="1"/>
  <c r="G13" i="1"/>
  <c r="L13" i="1" s="1"/>
  <c r="G12" i="1"/>
  <c r="L12" i="1" s="1"/>
  <c r="G10" i="1"/>
  <c r="L10" i="1" s="1"/>
  <c r="E23" i="1"/>
  <c r="E21" i="1"/>
  <c r="E22" i="1"/>
  <c r="E24" i="1"/>
  <c r="E26" i="1"/>
  <c r="E27" i="1"/>
  <c r="E28" i="1"/>
  <c r="E30" i="1"/>
  <c r="E31" i="1"/>
  <c r="E32" i="1"/>
  <c r="E33" i="1"/>
  <c r="E34" i="1"/>
  <c r="E35" i="1"/>
  <c r="E36" i="1"/>
  <c r="E37" i="1"/>
  <c r="E38" i="1"/>
  <c r="F16" i="1"/>
  <c r="F15" i="1"/>
  <c r="F14" i="1"/>
  <c r="F18" i="1" s="1"/>
  <c r="F13" i="1"/>
  <c r="F12" i="1"/>
  <c r="F10" i="1"/>
  <c r="C16" i="1"/>
  <c r="C15" i="1"/>
  <c r="C14" i="1"/>
  <c r="C18" i="1" s="1"/>
  <c r="C13" i="1"/>
  <c r="C12" i="1"/>
  <c r="C10" i="1"/>
  <c r="N20" i="1" l="1"/>
  <c r="B20" i="1" s="1"/>
  <c r="E16" i="1"/>
  <c r="K16" i="1" s="1"/>
  <c r="K31" i="1"/>
  <c r="K27" i="1"/>
  <c r="K22" i="1"/>
  <c r="K38" i="1"/>
  <c r="K34" i="1"/>
  <c r="K30" i="1"/>
  <c r="K26" i="1"/>
  <c r="K21" i="1"/>
  <c r="K37" i="1"/>
  <c r="K33" i="1"/>
  <c r="K29" i="1"/>
  <c r="K25" i="1"/>
  <c r="K23" i="1"/>
  <c r="K35" i="1"/>
  <c r="K36" i="1"/>
  <c r="K32" i="1"/>
  <c r="K28" i="1"/>
  <c r="K24" i="1"/>
  <c r="E12" i="1"/>
  <c r="K12" i="1" s="1"/>
  <c r="I18" i="1"/>
  <c r="M18" i="1" s="1"/>
  <c r="G18" i="1"/>
  <c r="L18" i="1" s="1"/>
  <c r="N38" i="1"/>
  <c r="B38" i="1" s="1"/>
  <c r="N34" i="1"/>
  <c r="B34" i="1" s="1"/>
  <c r="N30" i="1"/>
  <c r="B30" i="1" s="1"/>
  <c r="N25" i="1"/>
  <c r="B25" i="1" s="1"/>
  <c r="N21" i="1"/>
  <c r="B21" i="1" s="1"/>
  <c r="N26" i="1"/>
  <c r="B26" i="1" s="1"/>
  <c r="U11" i="1"/>
  <c r="U9" i="1" s="1"/>
  <c r="U19" i="1"/>
  <c r="Q11" i="1"/>
  <c r="Q9" i="1" s="1"/>
  <c r="U17" i="1"/>
  <c r="N37" i="1"/>
  <c r="B37" i="1" s="1"/>
  <c r="N33" i="1"/>
  <c r="B33" i="1" s="1"/>
  <c r="T16" i="1"/>
  <c r="Q19" i="1"/>
  <c r="N29" i="1"/>
  <c r="B29" i="1" s="1"/>
  <c r="T15" i="1"/>
  <c r="Q17" i="1"/>
  <c r="T14" i="1"/>
  <c r="T18" i="1" s="1"/>
  <c r="N22" i="1"/>
  <c r="B22" i="1" s="1"/>
  <c r="T10" i="1"/>
  <c r="T13" i="1"/>
  <c r="N24" i="1"/>
  <c r="B24" i="1" s="1"/>
  <c r="N36" i="1"/>
  <c r="B36" i="1" s="1"/>
  <c r="P15" i="1"/>
  <c r="P13" i="1"/>
  <c r="P17" i="1" s="1"/>
  <c r="N23" i="1"/>
  <c r="B23" i="1" s="1"/>
  <c r="N35" i="1"/>
  <c r="B35" i="1" s="1"/>
  <c r="N31" i="1"/>
  <c r="B31" i="1" s="1"/>
  <c r="P16" i="1"/>
  <c r="P10" i="1"/>
  <c r="P14" i="1"/>
  <c r="P18" i="1" s="1"/>
  <c r="N32" i="1"/>
  <c r="B32" i="1" s="1"/>
  <c r="N28" i="1"/>
  <c r="B28" i="1" s="1"/>
  <c r="N27" i="1"/>
  <c r="B27" i="1" s="1"/>
  <c r="O19" i="1"/>
  <c r="R17" i="1"/>
  <c r="V17" i="1"/>
  <c r="W19" i="1"/>
  <c r="S17" i="1"/>
  <c r="W17" i="1"/>
  <c r="V19" i="1"/>
  <c r="R19" i="1"/>
  <c r="V11" i="1"/>
  <c r="V9" i="1" s="1"/>
  <c r="S19" i="1"/>
  <c r="W11" i="1"/>
  <c r="W9" i="1" s="1"/>
  <c r="O11" i="1"/>
  <c r="O9" i="1" s="1"/>
  <c r="R11" i="1"/>
  <c r="R9" i="1" s="1"/>
  <c r="S11" i="1"/>
  <c r="S9" i="1" s="1"/>
  <c r="O17" i="1"/>
  <c r="J19" i="1"/>
  <c r="J11" i="1"/>
  <c r="J9" i="1" s="1"/>
  <c r="H11" i="1"/>
  <c r="H9" i="1" s="1"/>
  <c r="J17" i="1"/>
  <c r="I11" i="1"/>
  <c r="M11" i="1" s="1"/>
  <c r="H19" i="1"/>
  <c r="G11" i="1"/>
  <c r="L11" i="1" s="1"/>
  <c r="H17" i="1"/>
  <c r="I19" i="1"/>
  <c r="M19" i="1" s="1"/>
  <c r="I17" i="1"/>
  <c r="M17" i="1" s="1"/>
  <c r="G19" i="1"/>
  <c r="L19" i="1" s="1"/>
  <c r="G17" i="1"/>
  <c r="L17" i="1" s="1"/>
  <c r="F19" i="1"/>
  <c r="F11" i="1"/>
  <c r="F9" i="1" s="1"/>
  <c r="E13" i="1"/>
  <c r="K13" i="1" s="1"/>
  <c r="C17" i="1"/>
  <c r="F17" i="1"/>
  <c r="E10" i="1"/>
  <c r="K10" i="1" s="1"/>
  <c r="E14" i="1"/>
  <c r="K14" i="1" s="1"/>
  <c r="E15" i="1"/>
  <c r="K15" i="1" s="1"/>
  <c r="C19" i="1"/>
  <c r="C11" i="1"/>
  <c r="C9" i="1" s="1"/>
  <c r="X28" i="1" l="1"/>
  <c r="X31" i="1"/>
  <c r="X33" i="1"/>
  <c r="X27" i="1"/>
  <c r="X23" i="1"/>
  <c r="X24" i="1"/>
  <c r="X26" i="1"/>
  <c r="X34" i="1"/>
  <c r="X38" i="1"/>
  <c r="X25" i="1"/>
  <c r="X21" i="1"/>
  <c r="X32" i="1"/>
  <c r="X35" i="1"/>
  <c r="X36" i="1"/>
  <c r="X22" i="1"/>
  <c r="X29" i="1"/>
  <c r="X37" i="1"/>
  <c r="X30" i="1"/>
  <c r="X20" i="1"/>
  <c r="E18" i="1"/>
  <c r="K18" i="1" s="1"/>
  <c r="E17" i="1"/>
  <c r="K17" i="1" s="1"/>
  <c r="I9" i="1"/>
  <c r="M9" i="1" s="1"/>
  <c r="G9" i="1"/>
  <c r="L9" i="1" s="1"/>
  <c r="N12" i="1"/>
  <c r="X12" i="1" s="1"/>
  <c r="N16" i="1"/>
  <c r="X16" i="1" s="1"/>
  <c r="N13" i="1"/>
  <c r="X13" i="1" s="1"/>
  <c r="N15" i="1"/>
  <c r="X15" i="1" s="1"/>
  <c r="T19" i="1"/>
  <c r="T11" i="1"/>
  <c r="T9" i="1" s="1"/>
  <c r="N10" i="1"/>
  <c r="X10" i="1" s="1"/>
  <c r="T17" i="1"/>
  <c r="N14" i="1"/>
  <c r="X14" i="1" s="1"/>
  <c r="P19" i="1"/>
  <c r="P11" i="1"/>
  <c r="P9" i="1" s="1"/>
  <c r="E19" i="1"/>
  <c r="K19" i="1" s="1"/>
  <c r="E11" i="1"/>
  <c r="K11" i="1" s="1"/>
  <c r="D20" i="1" l="1"/>
  <c r="N18" i="1"/>
  <c r="X18" i="1" s="1"/>
  <c r="E9" i="1"/>
  <c r="K9" i="1" s="1"/>
  <c r="D34" i="1"/>
  <c r="D28" i="1"/>
  <c r="D30" i="1"/>
  <c r="D36" i="1"/>
  <c r="D23" i="1"/>
  <c r="D32" i="1"/>
  <c r="D26" i="1"/>
  <c r="D35" i="1"/>
  <c r="D38" i="1"/>
  <c r="D22" i="1"/>
  <c r="D31" i="1"/>
  <c r="D29" i="1"/>
  <c r="D27" i="1"/>
  <c r="D33" i="1"/>
  <c r="D21" i="1"/>
  <c r="B16" i="1"/>
  <c r="B13" i="1"/>
  <c r="B14" i="1"/>
  <c r="B10" i="1"/>
  <c r="D37" i="1"/>
  <c r="D25" i="1"/>
  <c r="B15" i="1"/>
  <c r="N17" i="1"/>
  <c r="X17" i="1" s="1"/>
  <c r="D24" i="1"/>
  <c r="B12" i="1"/>
  <c r="N19" i="1"/>
  <c r="X19" i="1" s="1"/>
  <c r="N11" i="1"/>
  <c r="X11" i="1" s="1"/>
  <c r="N9" i="1" l="1"/>
  <c r="X9" i="1" s="1"/>
  <c r="D13" i="1"/>
  <c r="D10" i="1"/>
  <c r="D16" i="1"/>
  <c r="D15" i="1"/>
  <c r="B18" i="1"/>
  <c r="D14" i="1"/>
  <c r="B19" i="1"/>
  <c r="D12" i="1"/>
  <c r="B11" i="1"/>
  <c r="B17" i="1"/>
  <c r="D19" i="1" l="1"/>
  <c r="D17" i="1"/>
  <c r="D18" i="1"/>
  <c r="D11" i="1"/>
  <c r="B9" i="1"/>
  <c r="D9" i="1" l="1"/>
</calcChain>
</file>

<file path=xl/sharedStrings.xml><?xml version="1.0" encoding="utf-8"?>
<sst xmlns="http://schemas.openxmlformats.org/spreadsheetml/2006/main" count="198" uniqueCount="59">
  <si>
    <t>江府町</t>
    <rPh sb="0" eb="3">
      <t>コウフチョウ</t>
    </rPh>
    <phoneticPr fontId="2"/>
  </si>
  <si>
    <t>日野町</t>
    <rPh sb="0" eb="3">
      <t>ヒノチョウ</t>
    </rPh>
    <phoneticPr fontId="2"/>
  </si>
  <si>
    <t>日南町</t>
    <rPh sb="0" eb="3">
      <t>ニチナンチョウ</t>
    </rPh>
    <phoneticPr fontId="2"/>
  </si>
  <si>
    <t>伯耆町</t>
    <rPh sb="0" eb="3">
      <t>ホウキチョウ</t>
    </rPh>
    <phoneticPr fontId="2"/>
  </si>
  <si>
    <t>南部町</t>
    <rPh sb="0" eb="3">
      <t>ナンブチョウ</t>
    </rPh>
    <phoneticPr fontId="2"/>
  </si>
  <si>
    <t>大山町</t>
    <rPh sb="0" eb="3">
      <t>ダイセンチョウ</t>
    </rPh>
    <phoneticPr fontId="2"/>
  </si>
  <si>
    <t>日吉津村</t>
    <rPh sb="0" eb="4">
      <t>ヒエヅソン</t>
    </rPh>
    <phoneticPr fontId="2"/>
  </si>
  <si>
    <t>北栄町</t>
    <rPh sb="0" eb="3">
      <t>ホクエイチョウ</t>
    </rPh>
    <phoneticPr fontId="2"/>
  </si>
  <si>
    <t>琴浦町</t>
    <rPh sb="0" eb="3">
      <t>コトウラチョウ</t>
    </rPh>
    <phoneticPr fontId="2"/>
  </si>
  <si>
    <t>湯梨浜町</t>
    <rPh sb="0" eb="4">
      <t>ユリハマチョウ</t>
    </rPh>
    <phoneticPr fontId="2"/>
  </si>
  <si>
    <t>三朝町</t>
    <rPh sb="0" eb="3">
      <t>ミササチョウ</t>
    </rPh>
    <phoneticPr fontId="2"/>
  </si>
  <si>
    <t>八頭町</t>
    <rPh sb="0" eb="3">
      <t>ヤズチョウ</t>
    </rPh>
    <phoneticPr fontId="2"/>
  </si>
  <si>
    <t>智頭町</t>
    <rPh sb="0" eb="3">
      <t>チヅチョウ</t>
    </rPh>
    <phoneticPr fontId="2"/>
  </si>
  <si>
    <t>若桜町</t>
    <rPh sb="0" eb="3">
      <t>ワカサチョウ</t>
    </rPh>
    <phoneticPr fontId="2"/>
  </si>
  <si>
    <t>岩美町</t>
    <rPh sb="0" eb="3">
      <t>イワミチョウ</t>
    </rPh>
    <phoneticPr fontId="2"/>
  </si>
  <si>
    <t>境港市</t>
    <rPh sb="0" eb="3">
      <t>サカイミナトシ</t>
    </rPh>
    <phoneticPr fontId="2"/>
  </si>
  <si>
    <t>倉吉市</t>
    <rPh sb="0" eb="3">
      <t>クラヨシシ</t>
    </rPh>
    <phoneticPr fontId="2"/>
  </si>
  <si>
    <t>米子市</t>
    <rPh sb="0" eb="3">
      <t>ヨナゴシ</t>
    </rPh>
    <phoneticPr fontId="2"/>
  </si>
  <si>
    <t>鳥取市</t>
    <rPh sb="0" eb="3">
      <t>トットリシ</t>
    </rPh>
    <phoneticPr fontId="2"/>
  </si>
  <si>
    <t>西部地区</t>
    <rPh sb="0" eb="2">
      <t>セイブ</t>
    </rPh>
    <rPh sb="2" eb="4">
      <t>チク</t>
    </rPh>
    <phoneticPr fontId="2"/>
  </si>
  <si>
    <t>中部地区</t>
    <rPh sb="0" eb="2">
      <t>チュウブ</t>
    </rPh>
    <rPh sb="2" eb="4">
      <t>チク</t>
    </rPh>
    <phoneticPr fontId="2"/>
  </si>
  <si>
    <t>東部地区</t>
    <rPh sb="0" eb="2">
      <t>トウブ</t>
    </rPh>
    <rPh sb="2" eb="4">
      <t>チク</t>
    </rPh>
    <phoneticPr fontId="2"/>
  </si>
  <si>
    <t>日野郡</t>
    <rPh sb="0" eb="3">
      <t>ヒノグン</t>
    </rPh>
    <phoneticPr fontId="2"/>
  </si>
  <si>
    <t>西伯郡</t>
    <rPh sb="0" eb="3">
      <t>サイハクグン</t>
    </rPh>
    <phoneticPr fontId="2"/>
  </si>
  <si>
    <t>東伯郡</t>
    <rPh sb="0" eb="3">
      <t>トウハクグン</t>
    </rPh>
    <phoneticPr fontId="2"/>
  </si>
  <si>
    <t>八頭郡</t>
    <rPh sb="0" eb="3">
      <t>ヤズグン</t>
    </rPh>
    <phoneticPr fontId="2"/>
  </si>
  <si>
    <t>岩美郡</t>
    <rPh sb="0" eb="3">
      <t>イワミグン</t>
    </rPh>
    <phoneticPr fontId="2"/>
  </si>
  <si>
    <t>郡計</t>
    <rPh sb="0" eb="1">
      <t>グン</t>
    </rPh>
    <rPh sb="1" eb="2">
      <t>ケイ</t>
    </rPh>
    <phoneticPr fontId="2"/>
  </si>
  <si>
    <t>市計</t>
    <rPh sb="0" eb="1">
      <t>シ</t>
    </rPh>
    <rPh sb="1" eb="2">
      <t>ケイ</t>
    </rPh>
    <phoneticPr fontId="2"/>
  </si>
  <si>
    <t>県計</t>
    <rPh sb="0" eb="2">
      <t>ケンケイ</t>
    </rPh>
    <phoneticPr fontId="2"/>
  </si>
  <si>
    <t>県内</t>
    <rPh sb="0" eb="2">
      <t>ケンナイ</t>
    </rPh>
    <phoneticPr fontId="2"/>
  </si>
  <si>
    <t>県外・国外</t>
    <rPh sb="0" eb="2">
      <t>ケンガイ</t>
    </rPh>
    <rPh sb="3" eb="5">
      <t>コクガイ</t>
    </rPh>
    <phoneticPr fontId="2"/>
  </si>
  <si>
    <t>総数</t>
    <rPh sb="0" eb="2">
      <t>ソウスウ</t>
    </rPh>
    <phoneticPr fontId="2"/>
  </si>
  <si>
    <t>死亡</t>
    <rPh sb="0" eb="2">
      <t>シボウ</t>
    </rPh>
    <phoneticPr fontId="2"/>
  </si>
  <si>
    <t>出生</t>
    <rPh sb="0" eb="2">
      <t>シュッショウ</t>
    </rPh>
    <phoneticPr fontId="2"/>
  </si>
  <si>
    <t>転出</t>
    <rPh sb="0" eb="2">
      <t>テンシュツ</t>
    </rPh>
    <phoneticPr fontId="2"/>
  </si>
  <si>
    <t>転入</t>
    <rPh sb="0" eb="2">
      <t>テンニュウ</t>
    </rPh>
    <phoneticPr fontId="2"/>
  </si>
  <si>
    <t>地域</t>
    <rPh sb="0" eb="2">
      <t>チイキ</t>
    </rPh>
    <phoneticPr fontId="2"/>
  </si>
  <si>
    <t>社会増減数</t>
    <rPh sb="0" eb="2">
      <t>シャカイ</t>
    </rPh>
    <rPh sb="2" eb="4">
      <t>ゾウゲン</t>
    </rPh>
    <rPh sb="4" eb="5">
      <t>スウ</t>
    </rPh>
    <phoneticPr fontId="2"/>
  </si>
  <si>
    <t>自然増減数</t>
    <rPh sb="0" eb="2">
      <t>シゼン</t>
    </rPh>
    <rPh sb="2" eb="4">
      <t>ゾウゲン</t>
    </rPh>
    <rPh sb="4" eb="5">
      <t>スウ</t>
    </rPh>
    <phoneticPr fontId="2"/>
  </si>
  <si>
    <t>人口増減数</t>
    <rPh sb="0" eb="2">
      <t>ジンコウ</t>
    </rPh>
    <rPh sb="2" eb="4">
      <t>ゾウゲン</t>
    </rPh>
    <rPh sb="4" eb="5">
      <t>スウ</t>
    </rPh>
    <phoneticPr fontId="2"/>
  </si>
  <si>
    <t>総数</t>
    <rPh sb="0" eb="2">
      <t>ソウスウ</t>
    </rPh>
    <phoneticPr fontId="1"/>
  </si>
  <si>
    <t>男女計</t>
    <rPh sb="0" eb="3">
      <t>ダンジョケイ</t>
    </rPh>
    <phoneticPr fontId="1"/>
  </si>
  <si>
    <t>自然増減率</t>
    <rPh sb="0" eb="2">
      <t>シゼン</t>
    </rPh>
    <rPh sb="2" eb="5">
      <t>ゾウゲンリツ</t>
    </rPh>
    <phoneticPr fontId="1"/>
  </si>
  <si>
    <t>出生率</t>
    <rPh sb="0" eb="3">
      <t>シュッショウリツ</t>
    </rPh>
    <phoneticPr fontId="1"/>
  </si>
  <si>
    <t>死亡率</t>
    <rPh sb="0" eb="3">
      <t>シボウリツ</t>
    </rPh>
    <phoneticPr fontId="1"/>
  </si>
  <si>
    <t>人口1,000人あたり</t>
    <rPh sb="0" eb="2">
      <t>ジンコウ</t>
    </rPh>
    <rPh sb="7" eb="8">
      <t>ニン</t>
    </rPh>
    <phoneticPr fontId="1"/>
  </si>
  <si>
    <t>県内</t>
    <rPh sb="0" eb="2">
      <t>ケンナイ</t>
    </rPh>
    <phoneticPr fontId="1"/>
  </si>
  <si>
    <t>社会増減率</t>
    <rPh sb="0" eb="2">
      <t>シャカイ</t>
    </rPh>
    <rPh sb="2" eb="5">
      <t>ゾウゲンリツ</t>
    </rPh>
    <phoneticPr fontId="2"/>
  </si>
  <si>
    <t>女計</t>
    <rPh sb="0" eb="1">
      <t>オンナ</t>
    </rPh>
    <rPh sb="1" eb="2">
      <t>ケイ</t>
    </rPh>
    <phoneticPr fontId="1"/>
  </si>
  <si>
    <t>男計</t>
    <rPh sb="0" eb="1">
      <t>オトコ</t>
    </rPh>
    <rPh sb="1" eb="2">
      <t>ケイ</t>
    </rPh>
    <phoneticPr fontId="1"/>
  </si>
  <si>
    <t>対前年増減数</t>
    <rPh sb="0" eb="1">
      <t>タイ</t>
    </rPh>
    <rPh sb="1" eb="3">
      <t>ゼンネン</t>
    </rPh>
    <rPh sb="3" eb="5">
      <t>ゾウゲン</t>
    </rPh>
    <rPh sb="5" eb="6">
      <t>スウ</t>
    </rPh>
    <phoneticPr fontId="2"/>
  </si>
  <si>
    <t>対前年増減率</t>
    <rPh sb="0" eb="1">
      <t>タイ</t>
    </rPh>
    <rPh sb="1" eb="3">
      <t>ゼンネン</t>
    </rPh>
    <rPh sb="3" eb="5">
      <t>ゾウゲン</t>
    </rPh>
    <rPh sb="5" eb="6">
      <t>リツ</t>
    </rPh>
    <phoneticPr fontId="2"/>
  </si>
  <si>
    <t>対前年増減数</t>
    <rPh sb="0" eb="1">
      <t>タイ</t>
    </rPh>
    <rPh sb="1" eb="3">
      <t>ゼンネン</t>
    </rPh>
    <rPh sb="3" eb="5">
      <t>ゾウゲン</t>
    </rPh>
    <rPh sb="5" eb="6">
      <t>スウ</t>
    </rPh>
    <phoneticPr fontId="1"/>
  </si>
  <si>
    <t>人口</t>
    <rPh sb="0" eb="2">
      <t>ジンコウ</t>
    </rPh>
    <phoneticPr fontId="1"/>
  </si>
  <si>
    <t>（R2.10.1～R3.9.30）</t>
    <phoneticPr fontId="3"/>
  </si>
  <si>
    <t>（R2.10.1～R3.9.30）</t>
    <phoneticPr fontId="1"/>
  </si>
  <si>
    <t>第4表　市町村別、男女別人口増減</t>
    <rPh sb="0" eb="1">
      <t>ダイ</t>
    </rPh>
    <rPh sb="2" eb="3">
      <t>ヒョウ</t>
    </rPh>
    <rPh sb="4" eb="7">
      <t>シチョウソン</t>
    </rPh>
    <rPh sb="7" eb="8">
      <t>ベツ</t>
    </rPh>
    <rPh sb="9" eb="12">
      <t>ダンジョベツ</t>
    </rPh>
    <rPh sb="12" eb="14">
      <t>ジンコウ</t>
    </rPh>
    <rPh sb="14" eb="16">
      <t>ゾウゲン</t>
    </rPh>
    <phoneticPr fontId="2"/>
  </si>
  <si>
    <t>※　自然増減率、出生率、死亡率、社会増減率については、少数第2位以下を四捨五入して算出。</t>
    <rPh sb="2" eb="4">
      <t>シゼン</t>
    </rPh>
    <rPh sb="4" eb="7">
      <t>ゾウゲンリツ</t>
    </rPh>
    <rPh sb="8" eb="11">
      <t>シュッショウリツ</t>
    </rPh>
    <rPh sb="12" eb="15">
      <t>シボウリツ</t>
    </rPh>
    <rPh sb="16" eb="18">
      <t>シャカイ</t>
    </rPh>
    <rPh sb="18" eb="21">
      <t>ゾウゲンリツ</t>
    </rPh>
    <rPh sb="27" eb="29">
      <t>ショウスウ</t>
    </rPh>
    <rPh sb="29" eb="30">
      <t>ダイ</t>
    </rPh>
    <rPh sb="31" eb="32">
      <t>イ</t>
    </rPh>
    <rPh sb="32" eb="34">
      <t>イカ</t>
    </rPh>
    <rPh sb="35" eb="39">
      <t>シシャゴニュウ</t>
    </rPh>
    <rPh sb="41" eb="43">
      <t>サンシュツ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</si>
</sst>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.0_ "/>
    <numFmt numFmtId="178" formatCode="0.0_);[Red]\(0.0\)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2" xfId="0" applyFont="1" applyBorder="1">
      <alignment vertical="center"/>
    </xf>
    <xf numFmtId="0" fontId="0" fillId="0" borderId="2" xfId="0" applyBorder="1">
      <alignment vertical="center"/>
    </xf>
    <xf numFmtId="0" fontId="4" fillId="0" borderId="3" xfId="0" applyFont="1" applyBorder="1">
      <alignment vertical="center"/>
    </xf>
    <xf numFmtId="0" fontId="0" fillId="0" borderId="3" xfId="0" applyBorder="1">
      <alignment vertical="center"/>
    </xf>
    <xf numFmtId="0" fontId="4" fillId="0" borderId="6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9" xfId="0" applyFont="1" applyFill="1" applyBorder="1">
      <alignment vertical="center"/>
    </xf>
    <xf numFmtId="0" fontId="0" fillId="0" borderId="6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6" xfId="0" applyNumberFormat="1" applyBorder="1">
      <alignment vertical="center"/>
    </xf>
    <xf numFmtId="177" fontId="0" fillId="0" borderId="6" xfId="0" applyNumberFormat="1" applyBorder="1" applyAlignment="1">
      <alignment horizontal="right" vertical="center"/>
    </xf>
    <xf numFmtId="177" fontId="0" fillId="0" borderId="6" xfId="0" applyNumberFormat="1" applyBorder="1">
      <alignment vertical="center"/>
    </xf>
    <xf numFmtId="178" fontId="0" fillId="0" borderId="6" xfId="0" applyNumberFormat="1" applyBorder="1">
      <alignment vertical="center"/>
    </xf>
    <xf numFmtId="176" fontId="0" fillId="0" borderId="3" xfId="0" applyNumberFormat="1" applyBorder="1">
      <alignment vertical="center"/>
    </xf>
    <xf numFmtId="177" fontId="0" fillId="0" borderId="3" xfId="0" applyNumberFormat="1" applyBorder="1" applyAlignment="1">
      <alignment horizontal="right" vertical="center"/>
    </xf>
    <xf numFmtId="177" fontId="0" fillId="0" borderId="3" xfId="0" applyNumberFormat="1" applyBorder="1">
      <alignment vertical="center"/>
    </xf>
    <xf numFmtId="178" fontId="0" fillId="0" borderId="3" xfId="0" applyNumberFormat="1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 applyAlignment="1">
      <alignment horizontal="right" vertical="center"/>
    </xf>
    <xf numFmtId="177" fontId="0" fillId="0" borderId="7" xfId="0" applyNumberFormat="1" applyBorder="1">
      <alignment vertical="center"/>
    </xf>
    <xf numFmtId="178" fontId="0" fillId="0" borderId="7" xfId="0" applyNumberFormat="1" applyBorder="1">
      <alignment vertical="center"/>
    </xf>
    <xf numFmtId="177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7" fontId="0" fillId="0" borderId="2" xfId="0" applyNumberFormat="1" applyBorder="1" applyAlignment="1">
      <alignment horizontal="right" vertical="center"/>
    </xf>
    <xf numFmtId="177" fontId="0" fillId="0" borderId="2" xfId="0" applyNumberFormat="1" applyBorder="1">
      <alignment vertical="center"/>
    </xf>
    <xf numFmtId="178" fontId="0" fillId="0" borderId="2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3" xfId="0" applyNumberFormat="1" applyFont="1" applyBorder="1">
      <alignment vertical="center"/>
    </xf>
    <xf numFmtId="177" fontId="0" fillId="0" borderId="3" xfId="0" applyNumberFormat="1" applyFont="1" applyBorder="1" applyAlignment="1">
      <alignment horizontal="right" vertical="center"/>
    </xf>
    <xf numFmtId="176" fontId="0" fillId="0" borderId="5" xfId="0" applyNumberFormat="1" applyFont="1" applyBorder="1">
      <alignment vertical="center"/>
    </xf>
    <xf numFmtId="177" fontId="0" fillId="0" borderId="5" xfId="0" applyNumberFormat="1" applyBorder="1">
      <alignment vertical="center"/>
    </xf>
    <xf numFmtId="176" fontId="0" fillId="0" borderId="2" xfId="0" applyNumberFormat="1" applyFont="1" applyBorder="1">
      <alignment vertical="center"/>
    </xf>
    <xf numFmtId="177" fontId="0" fillId="0" borderId="2" xfId="0" applyNumberFormat="1" applyFont="1" applyBorder="1" applyAlignment="1">
      <alignment horizontal="right" vertical="center"/>
    </xf>
    <xf numFmtId="176" fontId="0" fillId="0" borderId="1" xfId="0" applyNumberFormat="1" applyFont="1" applyBorder="1">
      <alignment vertical="center"/>
    </xf>
    <xf numFmtId="177" fontId="0" fillId="0" borderId="1" xfId="0" applyNumberFormat="1" applyFont="1" applyBorder="1" applyAlignment="1">
      <alignment horizontal="right" vertical="center"/>
    </xf>
    <xf numFmtId="176" fontId="0" fillId="0" borderId="7" xfId="0" applyNumberFormat="1" applyFont="1" applyBorder="1">
      <alignment vertical="center"/>
    </xf>
    <xf numFmtId="177" fontId="0" fillId="0" borderId="4" xfId="0" applyNumberFormat="1" applyBorder="1">
      <alignment vertical="center"/>
    </xf>
    <xf numFmtId="176" fontId="0" fillId="0" borderId="6" xfId="0" applyNumberFormat="1" applyFont="1" applyBorder="1">
      <alignment vertical="center"/>
    </xf>
    <xf numFmtId="177" fontId="0" fillId="0" borderId="6" xfId="0" applyNumberFormat="1" applyFont="1" applyBorder="1" applyAlignment="1">
      <alignment horizontal="right" vertical="center"/>
    </xf>
    <xf numFmtId="176" fontId="0" fillId="0" borderId="4" xfId="0" applyNumberFormat="1" applyFont="1" applyBorder="1">
      <alignment vertical="center"/>
    </xf>
    <xf numFmtId="178" fontId="0" fillId="0" borderId="5" xfId="0" applyNumberFormat="1" applyBorder="1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39"/>
  <sheetViews>
    <sheetView tabSelected="1" view="pageBreakPreview" zoomScale="85" zoomScaleNormal="100" zoomScaleSheetLayoutView="85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 x14ac:dyDescent="0.15"/>
  <cols>
    <col min="1" max="2" width="8.625" customWidth="1"/>
    <col min="3" max="23" width="6.625" customWidth="1"/>
    <col min="24" max="24" width="11.75" customWidth="1"/>
  </cols>
  <sheetData>
    <row r="2" spans="1:26" x14ac:dyDescent="0.15">
      <c r="A2" t="s">
        <v>57</v>
      </c>
      <c r="C2" s="16"/>
      <c r="D2" s="16"/>
    </row>
    <row r="3" spans="1:26" x14ac:dyDescent="0.15">
      <c r="C3" s="16"/>
      <c r="D3" s="16"/>
    </row>
    <row r="4" spans="1:26" x14ac:dyDescent="0.15">
      <c r="A4" t="s">
        <v>42</v>
      </c>
      <c r="C4" s="16"/>
      <c r="D4" s="16"/>
      <c r="X4" s="65" t="s">
        <v>56</v>
      </c>
    </row>
    <row r="5" spans="1:26" ht="13.5" customHeight="1" x14ac:dyDescent="0.15">
      <c r="A5" s="69" t="s">
        <v>37</v>
      </c>
      <c r="B5" s="78" t="s">
        <v>40</v>
      </c>
      <c r="C5" s="79"/>
      <c r="D5" s="79"/>
      <c r="E5" s="75" t="s">
        <v>39</v>
      </c>
      <c r="F5" s="76"/>
      <c r="G5" s="76"/>
      <c r="H5" s="76"/>
      <c r="I5" s="76"/>
      <c r="J5" s="76"/>
      <c r="K5" s="76"/>
      <c r="L5" s="76"/>
      <c r="M5" s="77"/>
      <c r="N5" s="78" t="s">
        <v>38</v>
      </c>
      <c r="O5" s="79"/>
      <c r="P5" s="79"/>
      <c r="Q5" s="79"/>
      <c r="R5" s="79"/>
      <c r="S5" s="79"/>
      <c r="T5" s="79"/>
      <c r="U5" s="79"/>
      <c r="V5" s="79"/>
      <c r="W5" s="79"/>
      <c r="X5" s="80"/>
    </row>
    <row r="6" spans="1:26" ht="13.5" customHeight="1" x14ac:dyDescent="0.15">
      <c r="A6" s="70"/>
      <c r="B6" s="20"/>
      <c r="C6" s="72" t="s">
        <v>51</v>
      </c>
      <c r="D6" s="72" t="s">
        <v>52</v>
      </c>
      <c r="E6" s="15"/>
      <c r="F6" s="66" t="s">
        <v>53</v>
      </c>
      <c r="G6" s="20"/>
      <c r="H6" s="66" t="s">
        <v>53</v>
      </c>
      <c r="I6" s="20"/>
      <c r="J6" s="66" t="s">
        <v>53</v>
      </c>
      <c r="K6" s="78" t="s">
        <v>46</v>
      </c>
      <c r="L6" s="79"/>
      <c r="M6" s="80"/>
      <c r="N6" s="14"/>
      <c r="O6" s="66" t="s">
        <v>53</v>
      </c>
      <c r="P6" s="75" t="s">
        <v>36</v>
      </c>
      <c r="Q6" s="76"/>
      <c r="R6" s="76"/>
      <c r="S6" s="77"/>
      <c r="T6" s="75" t="s">
        <v>35</v>
      </c>
      <c r="U6" s="76"/>
      <c r="V6" s="76"/>
      <c r="W6" s="77"/>
      <c r="X6" s="24" t="s">
        <v>46</v>
      </c>
    </row>
    <row r="7" spans="1:26" ht="13.5" customHeight="1" x14ac:dyDescent="0.15">
      <c r="A7" s="70"/>
      <c r="B7" s="18" t="s">
        <v>41</v>
      </c>
      <c r="C7" s="73"/>
      <c r="D7" s="73"/>
      <c r="E7" s="11" t="s">
        <v>32</v>
      </c>
      <c r="F7" s="67"/>
      <c r="G7" s="12" t="s">
        <v>34</v>
      </c>
      <c r="H7" s="67"/>
      <c r="I7" s="18" t="s">
        <v>33</v>
      </c>
      <c r="J7" s="67"/>
      <c r="K7" s="66" t="s">
        <v>43</v>
      </c>
      <c r="L7" s="17" t="s">
        <v>44</v>
      </c>
      <c r="M7" s="17" t="s">
        <v>45</v>
      </c>
      <c r="N7" s="12" t="s">
        <v>32</v>
      </c>
      <c r="O7" s="67"/>
      <c r="P7" s="14" t="s">
        <v>32</v>
      </c>
      <c r="Q7" s="66" t="s">
        <v>53</v>
      </c>
      <c r="R7" s="66" t="s">
        <v>31</v>
      </c>
      <c r="S7" s="13" t="s">
        <v>30</v>
      </c>
      <c r="T7" s="12" t="s">
        <v>32</v>
      </c>
      <c r="U7" s="66" t="s">
        <v>53</v>
      </c>
      <c r="V7" s="67" t="s">
        <v>31</v>
      </c>
      <c r="W7" s="21" t="s">
        <v>47</v>
      </c>
      <c r="X7" s="66" t="s">
        <v>48</v>
      </c>
    </row>
    <row r="8" spans="1:26" ht="30.75" customHeight="1" x14ac:dyDescent="0.15">
      <c r="A8" s="71"/>
      <c r="B8" s="19"/>
      <c r="C8" s="74"/>
      <c r="D8" s="74"/>
      <c r="E8" s="11"/>
      <c r="F8" s="68"/>
      <c r="G8" s="10"/>
      <c r="H8" s="68"/>
      <c r="I8" s="19"/>
      <c r="J8" s="68"/>
      <c r="K8" s="68"/>
      <c r="L8" s="19"/>
      <c r="M8" s="19"/>
      <c r="N8" s="10"/>
      <c r="O8" s="68"/>
      <c r="P8" s="10"/>
      <c r="Q8" s="68"/>
      <c r="R8" s="68"/>
      <c r="S8" s="9"/>
      <c r="T8" s="10"/>
      <c r="U8" s="68"/>
      <c r="V8" s="68"/>
      <c r="W8" s="22"/>
      <c r="X8" s="68"/>
      <c r="Z8" s="8" t="s">
        <v>54</v>
      </c>
    </row>
    <row r="9" spans="1:26" ht="18.75" customHeight="1" x14ac:dyDescent="0.15">
      <c r="A9" s="8" t="s">
        <v>29</v>
      </c>
      <c r="B9" s="32">
        <f>B10+B11</f>
        <v>-4845</v>
      </c>
      <c r="C9" s="32">
        <f>C10+C11</f>
        <v>-584</v>
      </c>
      <c r="D9" s="33">
        <f>IF(B9-C9=0,"-",(1-(B9/(B9-C9)))*-1)</f>
        <v>0.1370570288664632</v>
      </c>
      <c r="E9" s="32">
        <f t="shared" ref="E9:J9" si="0">E10+E11</f>
        <v>-3795</v>
      </c>
      <c r="F9" s="32">
        <f t="shared" si="0"/>
        <v>-468</v>
      </c>
      <c r="G9" s="32">
        <f t="shared" si="0"/>
        <v>3698</v>
      </c>
      <c r="H9" s="32">
        <f t="shared" si="0"/>
        <v>-154</v>
      </c>
      <c r="I9" s="32">
        <f t="shared" si="0"/>
        <v>7493</v>
      </c>
      <c r="J9" s="32">
        <f t="shared" si="0"/>
        <v>314</v>
      </c>
      <c r="K9" s="34">
        <f>E9/Z9*1000</f>
        <v>-6.9180876546315639</v>
      </c>
      <c r="L9" s="35">
        <f>G9/Z9*1000</f>
        <v>6.7412616987687812</v>
      </c>
      <c r="M9" s="35">
        <f>I9/Z9*1000</f>
        <v>13.659349353400344</v>
      </c>
      <c r="N9" s="32">
        <f>N10+N11</f>
        <v>-1050</v>
      </c>
      <c r="O9" s="32">
        <f t="shared" ref="O9:Q9" si="1">O10+O11</f>
        <v>-116</v>
      </c>
      <c r="P9" s="32">
        <f t="shared" si="1"/>
        <v>15033</v>
      </c>
      <c r="Q9" s="32">
        <f t="shared" si="1"/>
        <v>-281</v>
      </c>
      <c r="R9" s="32">
        <f t="shared" ref="R9:U9" si="2">R10+R11</f>
        <v>9334</v>
      </c>
      <c r="S9" s="32">
        <f t="shared" si="2"/>
        <v>5699</v>
      </c>
      <c r="T9" s="32">
        <f t="shared" si="2"/>
        <v>16083</v>
      </c>
      <c r="U9" s="32">
        <f t="shared" si="2"/>
        <v>-165</v>
      </c>
      <c r="V9" s="32">
        <f t="shared" ref="V9:W9" si="3">V10+V11</f>
        <v>10384</v>
      </c>
      <c r="W9" s="32">
        <f t="shared" si="3"/>
        <v>5699</v>
      </c>
      <c r="X9" s="34">
        <f>N9/Z9*1000</f>
        <v>-1.914095398514662</v>
      </c>
      <c r="Z9" s="32">
        <f t="shared" ref="Z9" si="4">Z10+Z11</f>
        <v>548562</v>
      </c>
    </row>
    <row r="10" spans="1:26" ht="18.75" customHeight="1" x14ac:dyDescent="0.15">
      <c r="A10" s="6" t="s">
        <v>28</v>
      </c>
      <c r="B10" s="36">
        <f>B20+B21+B22+B23</f>
        <v>-2787</v>
      </c>
      <c r="C10" s="36">
        <f>C20+C21+C22+C23</f>
        <v>-633</v>
      </c>
      <c r="D10" s="37">
        <f t="shared" ref="D10:D38" si="5">IF(B10-C10=0,"-",(1-(B10/(B10-C10)))*-1)</f>
        <v>0.29387186629526463</v>
      </c>
      <c r="E10" s="36">
        <f t="shared" ref="E10:J10" si="6">E20+E21+E22+E23</f>
        <v>-2217</v>
      </c>
      <c r="F10" s="36">
        <f t="shared" si="6"/>
        <v>-338</v>
      </c>
      <c r="G10" s="36">
        <f t="shared" si="6"/>
        <v>2950</v>
      </c>
      <c r="H10" s="36">
        <f t="shared" si="6"/>
        <v>-103</v>
      </c>
      <c r="I10" s="36">
        <f t="shared" si="6"/>
        <v>5167</v>
      </c>
      <c r="J10" s="36">
        <f t="shared" si="6"/>
        <v>235</v>
      </c>
      <c r="K10" s="38">
        <f t="shared" ref="K10:K38" si="7">E10/Z10*1000</f>
        <v>-5.3781961088739019</v>
      </c>
      <c r="L10" s="39">
        <f t="shared" ref="L10:L38" si="8">G10/Z10*1000</f>
        <v>7.1563728106350979</v>
      </c>
      <c r="M10" s="39">
        <f t="shared" ref="M10:M38" si="9">I10/Z10*1000</f>
        <v>12.534568919508999</v>
      </c>
      <c r="N10" s="36">
        <f t="shared" ref="N10:Q10" si="10">N20+N21+N22+N23</f>
        <v>-570</v>
      </c>
      <c r="O10" s="36">
        <f t="shared" si="10"/>
        <v>-295</v>
      </c>
      <c r="P10" s="36">
        <f t="shared" si="10"/>
        <v>11640</v>
      </c>
      <c r="Q10" s="36">
        <f t="shared" si="10"/>
        <v>-190</v>
      </c>
      <c r="R10" s="36">
        <f t="shared" ref="R10:U10" si="11">R20+R21+R22+R23</f>
        <v>7969</v>
      </c>
      <c r="S10" s="36">
        <f t="shared" si="11"/>
        <v>3671</v>
      </c>
      <c r="T10" s="36">
        <f t="shared" si="11"/>
        <v>12210</v>
      </c>
      <c r="U10" s="36">
        <f t="shared" si="11"/>
        <v>105</v>
      </c>
      <c r="V10" s="36">
        <f t="shared" ref="V10:W10" si="12">V20+V21+V22+V23</f>
        <v>8601</v>
      </c>
      <c r="W10" s="36">
        <f t="shared" si="12"/>
        <v>3609</v>
      </c>
      <c r="X10" s="38">
        <f t="shared" ref="X10:X38" si="13">N10/Z10*1000</f>
        <v>-1.3827567803600018</v>
      </c>
      <c r="Z10" s="32">
        <f t="shared" ref="Z10" si="14">Z20+Z21+Z22+Z23</f>
        <v>412220</v>
      </c>
    </row>
    <row r="11" spans="1:26" ht="18.75" customHeight="1" x14ac:dyDescent="0.15">
      <c r="A11" s="2" t="s">
        <v>27</v>
      </c>
      <c r="B11" s="40">
        <f>B12+B13+B14+B15+B16</f>
        <v>-2058</v>
      </c>
      <c r="C11" s="40">
        <f>C12+C13+C14+C15+C16</f>
        <v>49</v>
      </c>
      <c r="D11" s="41">
        <f t="shared" si="5"/>
        <v>-2.3255813953488413E-2</v>
      </c>
      <c r="E11" s="40">
        <f t="shared" ref="E11:J11" si="15">E12+E13+E14+E15+E16</f>
        <v>-1578</v>
      </c>
      <c r="F11" s="40">
        <f t="shared" si="15"/>
        <v>-130</v>
      </c>
      <c r="G11" s="40">
        <f t="shared" si="15"/>
        <v>748</v>
      </c>
      <c r="H11" s="40">
        <f t="shared" si="15"/>
        <v>-51</v>
      </c>
      <c r="I11" s="40">
        <f t="shared" si="15"/>
        <v>2326</v>
      </c>
      <c r="J11" s="40">
        <f t="shared" si="15"/>
        <v>79</v>
      </c>
      <c r="K11" s="42">
        <f t="shared" si="7"/>
        <v>-11.573836382039284</v>
      </c>
      <c r="L11" s="43">
        <f t="shared" si="8"/>
        <v>5.4862038110046791</v>
      </c>
      <c r="M11" s="43">
        <f t="shared" si="9"/>
        <v>17.06004019304396</v>
      </c>
      <c r="N11" s="40">
        <f t="shared" ref="N11:Q11" si="16">N12+N13+N14+N15+N16</f>
        <v>-480</v>
      </c>
      <c r="O11" s="40">
        <f t="shared" si="16"/>
        <v>179</v>
      </c>
      <c r="P11" s="40">
        <f t="shared" si="16"/>
        <v>3393</v>
      </c>
      <c r="Q11" s="40">
        <f t="shared" si="16"/>
        <v>-91</v>
      </c>
      <c r="R11" s="40">
        <f t="shared" ref="R11:U11" si="17">R12+R13+R14+R15+R16</f>
        <v>1365</v>
      </c>
      <c r="S11" s="40">
        <f t="shared" si="17"/>
        <v>2028</v>
      </c>
      <c r="T11" s="40">
        <f t="shared" si="17"/>
        <v>3873</v>
      </c>
      <c r="U11" s="40">
        <f t="shared" si="17"/>
        <v>-270</v>
      </c>
      <c r="V11" s="40">
        <f t="shared" ref="V11:W11" si="18">V12+V13+V14+V15+V16</f>
        <v>1783</v>
      </c>
      <c r="W11" s="40">
        <f t="shared" si="18"/>
        <v>2090</v>
      </c>
      <c r="X11" s="44">
        <f t="shared" si="13"/>
        <v>-3.5205585952971208</v>
      </c>
      <c r="Z11" s="32">
        <f t="shared" ref="Z11" si="19">Z12+Z13+Z14+Z15+Z16</f>
        <v>136342</v>
      </c>
    </row>
    <row r="12" spans="1:26" ht="18.75" customHeight="1" x14ac:dyDescent="0.15">
      <c r="A12" s="6" t="s">
        <v>26</v>
      </c>
      <c r="B12" s="36">
        <f>B24</f>
        <v>-144</v>
      </c>
      <c r="C12" s="36">
        <f>C24</f>
        <v>34</v>
      </c>
      <c r="D12" s="37">
        <f t="shared" si="5"/>
        <v>-0.1910112359550562</v>
      </c>
      <c r="E12" s="36">
        <f t="shared" ref="E12:J12" si="20">E24</f>
        <v>-92</v>
      </c>
      <c r="F12" s="36">
        <f t="shared" si="20"/>
        <v>48</v>
      </c>
      <c r="G12" s="36">
        <f t="shared" si="20"/>
        <v>66</v>
      </c>
      <c r="H12" s="36">
        <f t="shared" si="20"/>
        <v>6</v>
      </c>
      <c r="I12" s="36">
        <f t="shared" si="20"/>
        <v>158</v>
      </c>
      <c r="J12" s="36">
        <f t="shared" si="20"/>
        <v>-42</v>
      </c>
      <c r="K12" s="38">
        <f t="shared" si="7"/>
        <v>-8.634443923040827</v>
      </c>
      <c r="L12" s="39">
        <f t="shared" si="8"/>
        <v>6.1942749882684192</v>
      </c>
      <c r="M12" s="39">
        <f t="shared" si="9"/>
        <v>14.828718911309245</v>
      </c>
      <c r="N12" s="36">
        <f t="shared" ref="N12:Q12" si="21">N24</f>
        <v>-52</v>
      </c>
      <c r="O12" s="36">
        <f t="shared" si="21"/>
        <v>-14</v>
      </c>
      <c r="P12" s="36">
        <f t="shared" si="21"/>
        <v>278</v>
      </c>
      <c r="Q12" s="36">
        <f t="shared" si="21"/>
        <v>-5</v>
      </c>
      <c r="R12" s="36">
        <f t="shared" ref="R12:U12" si="22">R24</f>
        <v>127</v>
      </c>
      <c r="S12" s="36">
        <f t="shared" si="22"/>
        <v>151</v>
      </c>
      <c r="T12" s="36">
        <f t="shared" si="22"/>
        <v>330</v>
      </c>
      <c r="U12" s="36">
        <f t="shared" si="22"/>
        <v>9</v>
      </c>
      <c r="V12" s="36">
        <f t="shared" ref="V12:W12" si="23">V24</f>
        <v>165</v>
      </c>
      <c r="W12" s="36">
        <f t="shared" si="23"/>
        <v>165</v>
      </c>
      <c r="X12" s="38">
        <f t="shared" si="13"/>
        <v>-4.8803378695448147</v>
      </c>
      <c r="Z12" s="32">
        <f t="shared" ref="Z12" si="24">Z24</f>
        <v>10655</v>
      </c>
    </row>
    <row r="13" spans="1:26" ht="18.75" customHeight="1" x14ac:dyDescent="0.15">
      <c r="A13" s="4" t="s">
        <v>25</v>
      </c>
      <c r="B13" s="45">
        <f>B25+B26+B27</f>
        <v>-592</v>
      </c>
      <c r="C13" s="45">
        <f>C25+C26+C27</f>
        <v>-179</v>
      </c>
      <c r="D13" s="46">
        <f t="shared" si="5"/>
        <v>0.43341404358353519</v>
      </c>
      <c r="E13" s="45">
        <f t="shared" ref="E13:J13" si="25">E25+E26+E27</f>
        <v>-375</v>
      </c>
      <c r="F13" s="45">
        <f t="shared" si="25"/>
        <v>-122</v>
      </c>
      <c r="G13" s="45">
        <f t="shared" si="25"/>
        <v>102</v>
      </c>
      <c r="H13" s="45">
        <f t="shared" si="25"/>
        <v>-44</v>
      </c>
      <c r="I13" s="45">
        <f t="shared" si="25"/>
        <v>477</v>
      </c>
      <c r="J13" s="45">
        <f t="shared" si="25"/>
        <v>78</v>
      </c>
      <c r="K13" s="47">
        <f t="shared" si="7"/>
        <v>-15.221626887481735</v>
      </c>
      <c r="L13" s="48">
        <f t="shared" si="8"/>
        <v>4.1402825133950314</v>
      </c>
      <c r="M13" s="48">
        <f t="shared" si="9"/>
        <v>19.361909400876765</v>
      </c>
      <c r="N13" s="45">
        <f t="shared" ref="N13:Q13" si="26">N25+N26+N27</f>
        <v>-217</v>
      </c>
      <c r="O13" s="45">
        <f t="shared" si="26"/>
        <v>-57</v>
      </c>
      <c r="P13" s="45">
        <f t="shared" si="26"/>
        <v>502</v>
      </c>
      <c r="Q13" s="45">
        <f t="shared" si="26"/>
        <v>-104</v>
      </c>
      <c r="R13" s="45">
        <f t="shared" ref="R13:U13" si="27">R25+R26+R27</f>
        <v>207</v>
      </c>
      <c r="S13" s="45">
        <f t="shared" si="27"/>
        <v>295</v>
      </c>
      <c r="T13" s="45">
        <f t="shared" si="27"/>
        <v>719</v>
      </c>
      <c r="U13" s="45">
        <f t="shared" si="27"/>
        <v>-47</v>
      </c>
      <c r="V13" s="45">
        <f t="shared" ref="V13:W13" si="28">V25+V26+V27</f>
        <v>316</v>
      </c>
      <c r="W13" s="45">
        <f t="shared" si="28"/>
        <v>403</v>
      </c>
      <c r="X13" s="47">
        <f t="shared" si="13"/>
        <v>-8.8082480922227635</v>
      </c>
      <c r="Z13" s="32">
        <f t="shared" ref="Z13" si="29">Z25+Z26+Z27</f>
        <v>24636</v>
      </c>
    </row>
    <row r="14" spans="1:26" ht="18.75" customHeight="1" x14ac:dyDescent="0.15">
      <c r="A14" s="4" t="s">
        <v>24</v>
      </c>
      <c r="B14" s="45">
        <f>B28+B29+B30+B31</f>
        <v>-604</v>
      </c>
      <c r="C14" s="45">
        <f>C28+C29+C30+C31</f>
        <v>72</v>
      </c>
      <c r="D14" s="46">
        <f t="shared" si="5"/>
        <v>-0.10650887573964496</v>
      </c>
      <c r="E14" s="45">
        <f t="shared" ref="E14:J14" si="30">E28+E29+E30+E31</f>
        <v>-481</v>
      </c>
      <c r="F14" s="45">
        <f t="shared" si="30"/>
        <v>-34</v>
      </c>
      <c r="G14" s="45">
        <f t="shared" si="30"/>
        <v>348</v>
      </c>
      <c r="H14" s="45">
        <f t="shared" si="30"/>
        <v>17</v>
      </c>
      <c r="I14" s="45">
        <f t="shared" si="30"/>
        <v>829</v>
      </c>
      <c r="J14" s="45">
        <f t="shared" si="30"/>
        <v>51</v>
      </c>
      <c r="K14" s="47">
        <f t="shared" si="7"/>
        <v>-9.2315369261477045</v>
      </c>
      <c r="L14" s="48">
        <f t="shared" si="8"/>
        <v>6.6789497927222481</v>
      </c>
      <c r="M14" s="48">
        <f t="shared" si="9"/>
        <v>15.910486718869951</v>
      </c>
      <c r="N14" s="45">
        <f t="shared" ref="N14:Q14" si="31">N28+N29+N30+N31</f>
        <v>-123</v>
      </c>
      <c r="O14" s="45">
        <f t="shared" si="31"/>
        <v>106</v>
      </c>
      <c r="P14" s="45">
        <f t="shared" si="31"/>
        <v>1315</v>
      </c>
      <c r="Q14" s="45">
        <f t="shared" si="31"/>
        <v>-24</v>
      </c>
      <c r="R14" s="45">
        <f t="shared" ref="R14:U14" si="32">R28+R29+R30+R31</f>
        <v>533</v>
      </c>
      <c r="S14" s="45">
        <f t="shared" si="32"/>
        <v>782</v>
      </c>
      <c r="T14" s="45">
        <f t="shared" si="32"/>
        <v>1438</v>
      </c>
      <c r="U14" s="45">
        <f t="shared" si="32"/>
        <v>-130</v>
      </c>
      <c r="V14" s="45">
        <f t="shared" ref="V14:W14" si="33">V28+V29+V30+V31</f>
        <v>688</v>
      </c>
      <c r="W14" s="45">
        <f t="shared" si="33"/>
        <v>750</v>
      </c>
      <c r="X14" s="47">
        <f t="shared" si="13"/>
        <v>-2.3606632888070016</v>
      </c>
      <c r="Z14" s="32">
        <f t="shared" ref="Z14" si="34">Z28+Z29+Z30+Z31</f>
        <v>52104</v>
      </c>
    </row>
    <row r="15" spans="1:26" ht="18.75" customHeight="1" x14ac:dyDescent="0.15">
      <c r="A15" s="4" t="s">
        <v>23</v>
      </c>
      <c r="B15" s="45">
        <f>B32+B33+B34+B35</f>
        <v>-450</v>
      </c>
      <c r="C15" s="45">
        <f>C32+C33+C34+C35</f>
        <v>126</v>
      </c>
      <c r="D15" s="46">
        <f t="shared" si="5"/>
        <v>-0.21875</v>
      </c>
      <c r="E15" s="45">
        <f t="shared" ref="E15:J15" si="35">E32+E33+E34+E35</f>
        <v>-406</v>
      </c>
      <c r="F15" s="45">
        <f t="shared" si="35"/>
        <v>12</v>
      </c>
      <c r="G15" s="45">
        <f t="shared" si="35"/>
        <v>198</v>
      </c>
      <c r="H15" s="45">
        <f t="shared" si="35"/>
        <v>-32</v>
      </c>
      <c r="I15" s="45">
        <f t="shared" si="35"/>
        <v>604</v>
      </c>
      <c r="J15" s="45">
        <f t="shared" si="35"/>
        <v>-44</v>
      </c>
      <c r="K15" s="47">
        <f t="shared" si="7"/>
        <v>-10.294117647058824</v>
      </c>
      <c r="L15" s="48">
        <f t="shared" si="8"/>
        <v>5.020283975659229</v>
      </c>
      <c r="M15" s="48">
        <f t="shared" si="9"/>
        <v>15.314401622718053</v>
      </c>
      <c r="N15" s="49">
        <f t="shared" ref="N15:Q15" si="36">N32+N33+N34+N35</f>
        <v>-44</v>
      </c>
      <c r="O15" s="45">
        <f t="shared" si="36"/>
        <v>114</v>
      </c>
      <c r="P15" s="45">
        <f t="shared" si="36"/>
        <v>1056</v>
      </c>
      <c r="Q15" s="45">
        <f t="shared" si="36"/>
        <v>25</v>
      </c>
      <c r="R15" s="45">
        <f t="shared" ref="R15:U15" si="37">R32+R33+R34+R35</f>
        <v>384</v>
      </c>
      <c r="S15" s="45">
        <f t="shared" si="37"/>
        <v>672</v>
      </c>
      <c r="T15" s="45">
        <f t="shared" si="37"/>
        <v>1100</v>
      </c>
      <c r="U15" s="45">
        <f t="shared" si="37"/>
        <v>-89</v>
      </c>
      <c r="V15" s="45">
        <f t="shared" ref="V15:W15" si="38">V32+V33+V34+V35</f>
        <v>490</v>
      </c>
      <c r="W15" s="45">
        <f t="shared" si="38"/>
        <v>610</v>
      </c>
      <c r="X15" s="47">
        <f t="shared" si="13"/>
        <v>-1.1156186612576064</v>
      </c>
      <c r="Z15" s="32">
        <f t="shared" ref="Z15" si="39">Z32+Z33+Z34+Z35</f>
        <v>39440</v>
      </c>
    </row>
    <row r="16" spans="1:26" ht="18.75" customHeight="1" x14ac:dyDescent="0.15">
      <c r="A16" s="2" t="s">
        <v>22</v>
      </c>
      <c r="B16" s="40">
        <f>B36+B37+B38</f>
        <v>-268</v>
      </c>
      <c r="C16" s="40">
        <f>C36+C37+C38</f>
        <v>-4</v>
      </c>
      <c r="D16" s="41">
        <f t="shared" si="5"/>
        <v>1.5151515151515138E-2</v>
      </c>
      <c r="E16" s="40">
        <f>E36+E37+E38</f>
        <v>-224</v>
      </c>
      <c r="F16" s="40">
        <f t="shared" ref="F16:J16" si="40">F36+F37+F38</f>
        <v>-34</v>
      </c>
      <c r="G16" s="40">
        <f t="shared" si="40"/>
        <v>34</v>
      </c>
      <c r="H16" s="40">
        <f t="shared" si="40"/>
        <v>2</v>
      </c>
      <c r="I16" s="40">
        <f t="shared" si="40"/>
        <v>258</v>
      </c>
      <c r="J16" s="40">
        <f t="shared" si="40"/>
        <v>36</v>
      </c>
      <c r="K16" s="42">
        <f t="shared" si="7"/>
        <v>-23.561586199642367</v>
      </c>
      <c r="L16" s="43">
        <f t="shared" si="8"/>
        <v>3.5763121910171449</v>
      </c>
      <c r="M16" s="43">
        <f t="shared" si="9"/>
        <v>27.137898390659515</v>
      </c>
      <c r="N16" s="40">
        <f t="shared" ref="N16:Q16" si="41">N36+N37+N38</f>
        <v>-44</v>
      </c>
      <c r="O16" s="40">
        <f t="shared" si="41"/>
        <v>30</v>
      </c>
      <c r="P16" s="40">
        <f t="shared" si="41"/>
        <v>242</v>
      </c>
      <c r="Q16" s="40">
        <f t="shared" si="41"/>
        <v>17</v>
      </c>
      <c r="R16" s="40">
        <f t="shared" ref="R16:U16" si="42">R36+R37+R38</f>
        <v>114</v>
      </c>
      <c r="S16" s="40">
        <f t="shared" si="42"/>
        <v>128</v>
      </c>
      <c r="T16" s="40">
        <f t="shared" si="42"/>
        <v>286</v>
      </c>
      <c r="U16" s="40">
        <f t="shared" si="42"/>
        <v>-13</v>
      </c>
      <c r="V16" s="40">
        <f t="shared" ref="V16:W16" si="43">V36+V37+V38</f>
        <v>124</v>
      </c>
      <c r="W16" s="40">
        <f t="shared" si="43"/>
        <v>162</v>
      </c>
      <c r="X16" s="44">
        <f t="shared" si="13"/>
        <v>-4.6281687177868935</v>
      </c>
      <c r="Z16" s="32">
        <f t="shared" ref="Z16" si="44">Z36+Z37+Z38</f>
        <v>9507</v>
      </c>
    </row>
    <row r="17" spans="1:26" ht="18.75" customHeight="1" x14ac:dyDescent="0.15">
      <c r="A17" s="6" t="s">
        <v>21</v>
      </c>
      <c r="B17" s="36">
        <f>B12+B13+B20</f>
        <v>-1963</v>
      </c>
      <c r="C17" s="36">
        <f>C12+C13+C20</f>
        <v>-316</v>
      </c>
      <c r="D17" s="37">
        <f t="shared" si="5"/>
        <v>0.19186399514268371</v>
      </c>
      <c r="E17" s="36">
        <f t="shared" ref="E17:J17" si="45">E12+E13+E20</f>
        <v>-1413</v>
      </c>
      <c r="F17" s="36">
        <f t="shared" si="45"/>
        <v>-258</v>
      </c>
      <c r="G17" s="36">
        <f t="shared" si="45"/>
        <v>1479</v>
      </c>
      <c r="H17" s="36">
        <f t="shared" si="45"/>
        <v>-68</v>
      </c>
      <c r="I17" s="36">
        <f t="shared" si="45"/>
        <v>2892</v>
      </c>
      <c r="J17" s="36">
        <f t="shared" si="45"/>
        <v>190</v>
      </c>
      <c r="K17" s="38">
        <f t="shared" si="7"/>
        <v>-6.3497341919480155</v>
      </c>
      <c r="L17" s="39">
        <f t="shared" si="8"/>
        <v>6.6463247486844415</v>
      </c>
      <c r="M17" s="39">
        <f t="shared" si="9"/>
        <v>12.996058940632457</v>
      </c>
      <c r="N17" s="36">
        <f t="shared" ref="N17:Q17" si="46">N12+N13+N20</f>
        <v>-550</v>
      </c>
      <c r="O17" s="36">
        <f t="shared" si="46"/>
        <v>-58</v>
      </c>
      <c r="P17" s="36">
        <f t="shared" si="46"/>
        <v>5106</v>
      </c>
      <c r="Q17" s="36">
        <f t="shared" si="46"/>
        <v>-253</v>
      </c>
      <c r="R17" s="36">
        <f t="shared" ref="R17:U17" si="47">R12+R13+R20</f>
        <v>3406</v>
      </c>
      <c r="S17" s="36">
        <f t="shared" si="47"/>
        <v>1700</v>
      </c>
      <c r="T17" s="36">
        <f t="shared" si="47"/>
        <v>5656</v>
      </c>
      <c r="U17" s="36">
        <f t="shared" si="47"/>
        <v>-195</v>
      </c>
      <c r="V17" s="36">
        <f t="shared" ref="V17:W17" si="48">V12+V13+V20</f>
        <v>3989</v>
      </c>
      <c r="W17" s="36">
        <f t="shared" si="48"/>
        <v>1667</v>
      </c>
      <c r="X17" s="38">
        <f t="shared" si="13"/>
        <v>-2.4715879728035448</v>
      </c>
      <c r="Z17" s="32">
        <f t="shared" ref="Z17" si="49">Z12+Z13+Z20</f>
        <v>222529</v>
      </c>
    </row>
    <row r="18" spans="1:26" ht="18.75" customHeight="1" x14ac:dyDescent="0.15">
      <c r="A18" s="4" t="s">
        <v>20</v>
      </c>
      <c r="B18" s="45">
        <f>B14+B22</f>
        <v>-1261</v>
      </c>
      <c r="C18" s="45">
        <f>C14+C22</f>
        <v>-122</v>
      </c>
      <c r="D18" s="46">
        <f t="shared" si="5"/>
        <v>0.10711150131694458</v>
      </c>
      <c r="E18" s="45">
        <f t="shared" ref="E18:J18" si="50">E14+E22</f>
        <v>-858</v>
      </c>
      <c r="F18" s="45">
        <f t="shared" si="50"/>
        <v>-111</v>
      </c>
      <c r="G18" s="45">
        <f t="shared" si="50"/>
        <v>652</v>
      </c>
      <c r="H18" s="45">
        <f t="shared" si="50"/>
        <v>-15</v>
      </c>
      <c r="I18" s="45">
        <f t="shared" si="50"/>
        <v>1510</v>
      </c>
      <c r="J18" s="45">
        <f t="shared" si="50"/>
        <v>96</v>
      </c>
      <c r="K18" s="47">
        <f t="shared" si="7"/>
        <v>-8.7611812277907113</v>
      </c>
      <c r="L18" s="48">
        <f t="shared" si="8"/>
        <v>6.6576808397663685</v>
      </c>
      <c r="M18" s="48">
        <f t="shared" si="9"/>
        <v>15.418862067557081</v>
      </c>
      <c r="N18" s="45">
        <f t="shared" ref="N18:Q18" si="51">N14+N22</f>
        <v>-403</v>
      </c>
      <c r="O18" s="45">
        <f t="shared" si="51"/>
        <v>-11</v>
      </c>
      <c r="P18" s="45">
        <f t="shared" si="51"/>
        <v>2504</v>
      </c>
      <c r="Q18" s="45">
        <f t="shared" si="51"/>
        <v>-108</v>
      </c>
      <c r="R18" s="45">
        <f t="shared" ref="R18:U18" si="52">R14+R22</f>
        <v>1150</v>
      </c>
      <c r="S18" s="45">
        <f t="shared" si="52"/>
        <v>1354</v>
      </c>
      <c r="T18" s="45">
        <f t="shared" si="52"/>
        <v>2907</v>
      </c>
      <c r="U18" s="45">
        <f t="shared" si="52"/>
        <v>-97</v>
      </c>
      <c r="V18" s="45">
        <f t="shared" ref="V18:W18" si="53">V14+V22</f>
        <v>1404</v>
      </c>
      <c r="W18" s="45">
        <f t="shared" si="53"/>
        <v>1503</v>
      </c>
      <c r="X18" s="47">
        <f t="shared" si="13"/>
        <v>-4.1151002736592739</v>
      </c>
      <c r="Z18" s="32">
        <f t="shared" ref="Z18" si="54">Z14+Z22</f>
        <v>97932</v>
      </c>
    </row>
    <row r="19" spans="1:26" ht="18.75" customHeight="1" x14ac:dyDescent="0.15">
      <c r="A19" s="2" t="s">
        <v>19</v>
      </c>
      <c r="B19" s="40">
        <f>B15+B16+B21+B23</f>
        <v>-1621</v>
      </c>
      <c r="C19" s="40">
        <f>C15+C16+C21+C23</f>
        <v>-146</v>
      </c>
      <c r="D19" s="41">
        <f t="shared" si="5"/>
        <v>9.8983050847457621E-2</v>
      </c>
      <c r="E19" s="40">
        <f t="shared" ref="E19:J19" si="55">E15+E16+E21+E23</f>
        <v>-1524</v>
      </c>
      <c r="F19" s="40">
        <f t="shared" si="55"/>
        <v>-99</v>
      </c>
      <c r="G19" s="40">
        <f t="shared" si="55"/>
        <v>1567</v>
      </c>
      <c r="H19" s="40">
        <f t="shared" si="55"/>
        <v>-71</v>
      </c>
      <c r="I19" s="40">
        <f t="shared" si="55"/>
        <v>3091</v>
      </c>
      <c r="J19" s="40">
        <f t="shared" si="55"/>
        <v>28</v>
      </c>
      <c r="K19" s="42">
        <f t="shared" si="7"/>
        <v>-6.6812508494044298</v>
      </c>
      <c r="L19" s="43">
        <f t="shared" si="8"/>
        <v>6.8697638326881512</v>
      </c>
      <c r="M19" s="43">
        <f t="shared" si="9"/>
        <v>13.551014682092582</v>
      </c>
      <c r="N19" s="50">
        <f t="shared" ref="N19:O19" si="56">N15+N16+N21+N23</f>
        <v>-97</v>
      </c>
      <c r="O19" s="40">
        <f t="shared" si="56"/>
        <v>-47</v>
      </c>
      <c r="P19" s="50">
        <f>P15+P16+P21+P23</f>
        <v>7423</v>
      </c>
      <c r="Q19" s="40">
        <f t="shared" ref="Q19" si="57">Q15+Q16+Q21+Q23</f>
        <v>80</v>
      </c>
      <c r="R19" s="40">
        <f t="shared" ref="R19:S19" si="58">R15+R16+R21+R23</f>
        <v>4778</v>
      </c>
      <c r="S19" s="40">
        <f t="shared" si="58"/>
        <v>2645</v>
      </c>
      <c r="T19" s="50">
        <f>T15+T16+T21+T23</f>
        <v>7520</v>
      </c>
      <c r="U19" s="40">
        <f t="shared" ref="U19" si="59">U15+U16+U21+U23</f>
        <v>127</v>
      </c>
      <c r="V19" s="40">
        <f t="shared" ref="V19:W19" si="60">V15+V16+V21+V23</f>
        <v>4991</v>
      </c>
      <c r="W19" s="40">
        <f t="shared" si="60"/>
        <v>2529</v>
      </c>
      <c r="X19" s="44">
        <f t="shared" si="13"/>
        <v>-0.42525021810513763</v>
      </c>
      <c r="Z19" s="32">
        <f>Z15+Z16+Z21+Z23</f>
        <v>228101</v>
      </c>
    </row>
    <row r="20" spans="1:26" ht="18.75" customHeight="1" x14ac:dyDescent="0.15">
      <c r="A20" s="5" t="s">
        <v>18</v>
      </c>
      <c r="B20" s="51">
        <f>E20+N20</f>
        <v>-1227</v>
      </c>
      <c r="C20" s="51">
        <v>-171</v>
      </c>
      <c r="D20" s="52">
        <f t="shared" si="5"/>
        <v>0.16193181818181812</v>
      </c>
      <c r="E20" s="51">
        <f>G20-I20</f>
        <v>-946</v>
      </c>
      <c r="F20" s="51">
        <f>H20-J20</f>
        <v>-184</v>
      </c>
      <c r="G20" s="51">
        <v>1311</v>
      </c>
      <c r="H20" s="51">
        <v>-30</v>
      </c>
      <c r="I20" s="51">
        <v>2257</v>
      </c>
      <c r="J20" s="51">
        <v>154</v>
      </c>
      <c r="K20" s="38">
        <f t="shared" si="7"/>
        <v>-5.0523932107798633</v>
      </c>
      <c r="L20" s="39">
        <f t="shared" si="8"/>
        <v>7.0017838259327698</v>
      </c>
      <c r="M20" s="39">
        <f t="shared" si="9"/>
        <v>12.054177036712634</v>
      </c>
      <c r="N20" s="51">
        <f>P20-T20</f>
        <v>-281</v>
      </c>
      <c r="O20" s="53">
        <f>Q20-U20</f>
        <v>13</v>
      </c>
      <c r="P20" s="51">
        <f>R20+S20</f>
        <v>4326</v>
      </c>
      <c r="Q20" s="53">
        <v>-144</v>
      </c>
      <c r="R20" s="53">
        <v>3072</v>
      </c>
      <c r="S20" s="53">
        <v>1254</v>
      </c>
      <c r="T20" s="51">
        <f>V20+W20</f>
        <v>4607</v>
      </c>
      <c r="U20" s="53">
        <v>-157</v>
      </c>
      <c r="V20" s="53">
        <v>3508</v>
      </c>
      <c r="W20" s="53">
        <v>1099</v>
      </c>
      <c r="X20" s="54">
        <f t="shared" si="13"/>
        <v>-1.5007637338574435</v>
      </c>
      <c r="Z20" s="8">
        <v>187238</v>
      </c>
    </row>
    <row r="21" spans="1:26" ht="18.75" customHeight="1" x14ac:dyDescent="0.15">
      <c r="A21" s="3" t="s">
        <v>17</v>
      </c>
      <c r="B21" s="55">
        <f t="shared" ref="B21:B38" si="61">E21+N21</f>
        <v>-564</v>
      </c>
      <c r="C21" s="55">
        <v>-165</v>
      </c>
      <c r="D21" s="56">
        <f t="shared" si="5"/>
        <v>0.41353383458646609</v>
      </c>
      <c r="E21" s="55">
        <f t="shared" ref="E21:E38" si="62">G21-I21</f>
        <v>-632</v>
      </c>
      <c r="F21" s="55">
        <f t="shared" ref="F21:F38" si="63">H21-J21</f>
        <v>-36</v>
      </c>
      <c r="G21" s="55">
        <v>1148</v>
      </c>
      <c r="H21" s="55">
        <v>-27</v>
      </c>
      <c r="I21" s="55">
        <v>1780</v>
      </c>
      <c r="J21" s="55">
        <v>9</v>
      </c>
      <c r="K21" s="47">
        <f t="shared" si="7"/>
        <v>-4.3065559136780847</v>
      </c>
      <c r="L21" s="48">
        <f t="shared" si="8"/>
        <v>7.8226680204152563</v>
      </c>
      <c r="M21" s="48">
        <f t="shared" si="9"/>
        <v>12.129223934093341</v>
      </c>
      <c r="N21" s="55">
        <f t="shared" ref="N21:N38" si="64">P21-T21</f>
        <v>68</v>
      </c>
      <c r="O21" s="55">
        <f t="shared" ref="O21:O38" si="65">Q21-U21</f>
        <v>-129</v>
      </c>
      <c r="P21" s="55">
        <f t="shared" ref="P21:P38" si="66">R21+S21</f>
        <v>4961</v>
      </c>
      <c r="Q21" s="55">
        <v>97</v>
      </c>
      <c r="R21" s="55">
        <v>3418</v>
      </c>
      <c r="S21" s="55">
        <v>1543</v>
      </c>
      <c r="T21" s="55">
        <f t="shared" ref="T21:T38" si="67">V21+W21</f>
        <v>4893</v>
      </c>
      <c r="U21" s="55">
        <v>226</v>
      </c>
      <c r="V21" s="55">
        <v>3521</v>
      </c>
      <c r="W21" s="55">
        <v>1372</v>
      </c>
      <c r="X21" s="47">
        <f t="shared" si="13"/>
        <v>0.4633636109653636</v>
      </c>
      <c r="Z21" s="8">
        <v>146753</v>
      </c>
    </row>
    <row r="22" spans="1:26" ht="18.75" customHeight="1" x14ac:dyDescent="0.15">
      <c r="A22" s="3" t="s">
        <v>16</v>
      </c>
      <c r="B22" s="55">
        <f t="shared" si="61"/>
        <v>-657</v>
      </c>
      <c r="C22" s="55">
        <v>-194</v>
      </c>
      <c r="D22" s="56">
        <f t="shared" si="5"/>
        <v>0.41900647948164149</v>
      </c>
      <c r="E22" s="55">
        <f t="shared" si="62"/>
        <v>-377</v>
      </c>
      <c r="F22" s="55">
        <f t="shared" si="63"/>
        <v>-77</v>
      </c>
      <c r="G22" s="55">
        <v>304</v>
      </c>
      <c r="H22" s="55">
        <v>-32</v>
      </c>
      <c r="I22" s="55">
        <v>681</v>
      </c>
      <c r="J22" s="55">
        <v>45</v>
      </c>
      <c r="K22" s="47">
        <f t="shared" si="7"/>
        <v>-8.2264118006458933</v>
      </c>
      <c r="L22" s="48">
        <f t="shared" si="8"/>
        <v>6.6334991708126037</v>
      </c>
      <c r="M22" s="48">
        <f t="shared" si="9"/>
        <v>14.859910971458497</v>
      </c>
      <c r="N22" s="55">
        <f t="shared" si="64"/>
        <v>-280</v>
      </c>
      <c r="O22" s="55">
        <f t="shared" si="65"/>
        <v>-117</v>
      </c>
      <c r="P22" s="55">
        <f>R22+S22</f>
        <v>1189</v>
      </c>
      <c r="Q22" s="55">
        <v>-84</v>
      </c>
      <c r="R22" s="55">
        <v>617</v>
      </c>
      <c r="S22" s="55">
        <v>572</v>
      </c>
      <c r="T22" s="55">
        <f t="shared" si="67"/>
        <v>1469</v>
      </c>
      <c r="U22" s="55">
        <v>33</v>
      </c>
      <c r="V22" s="55">
        <v>716</v>
      </c>
      <c r="W22" s="55">
        <v>753</v>
      </c>
      <c r="X22" s="47">
        <f t="shared" si="13"/>
        <v>-6.1098018678537143</v>
      </c>
      <c r="Z22" s="8">
        <v>45828</v>
      </c>
    </row>
    <row r="23" spans="1:26" ht="18.75" customHeight="1" x14ac:dyDescent="0.15">
      <c r="A23" s="1" t="s">
        <v>15</v>
      </c>
      <c r="B23" s="57">
        <f t="shared" si="61"/>
        <v>-339</v>
      </c>
      <c r="C23" s="57">
        <v>-103</v>
      </c>
      <c r="D23" s="58">
        <f t="shared" si="5"/>
        <v>0.43644067796610164</v>
      </c>
      <c r="E23" s="57">
        <f>G23-I23</f>
        <v>-262</v>
      </c>
      <c r="F23" s="57">
        <f t="shared" si="63"/>
        <v>-41</v>
      </c>
      <c r="G23" s="57">
        <v>187</v>
      </c>
      <c r="H23" s="57">
        <v>-14</v>
      </c>
      <c r="I23" s="57">
        <v>449</v>
      </c>
      <c r="J23" s="57">
        <v>27</v>
      </c>
      <c r="K23" s="42">
        <f t="shared" si="7"/>
        <v>-8.0861701799327186</v>
      </c>
      <c r="L23" s="43">
        <f t="shared" si="8"/>
        <v>5.7714268078145734</v>
      </c>
      <c r="M23" s="43">
        <f t="shared" si="9"/>
        <v>13.857596987747291</v>
      </c>
      <c r="N23" s="59">
        <f t="shared" si="64"/>
        <v>-77</v>
      </c>
      <c r="O23" s="57">
        <f t="shared" si="65"/>
        <v>-62</v>
      </c>
      <c r="P23" s="59">
        <f t="shared" si="66"/>
        <v>1164</v>
      </c>
      <c r="Q23" s="57">
        <v>-59</v>
      </c>
      <c r="R23" s="57">
        <v>862</v>
      </c>
      <c r="S23" s="57">
        <v>302</v>
      </c>
      <c r="T23" s="59">
        <f t="shared" si="67"/>
        <v>1241</v>
      </c>
      <c r="U23" s="57">
        <v>3</v>
      </c>
      <c r="V23" s="57">
        <v>856</v>
      </c>
      <c r="W23" s="57">
        <v>385</v>
      </c>
      <c r="X23" s="60">
        <f t="shared" si="13"/>
        <v>-2.376469862041295</v>
      </c>
      <c r="Z23" s="8">
        <v>32401</v>
      </c>
    </row>
    <row r="24" spans="1:26" ht="18.75" customHeight="1" x14ac:dyDescent="0.15">
      <c r="A24" s="7" t="s">
        <v>14</v>
      </c>
      <c r="B24" s="61">
        <f t="shared" si="61"/>
        <v>-144</v>
      </c>
      <c r="C24" s="61">
        <v>34</v>
      </c>
      <c r="D24" s="62">
        <f t="shared" si="5"/>
        <v>-0.1910112359550562</v>
      </c>
      <c r="E24" s="51">
        <f t="shared" si="62"/>
        <v>-92</v>
      </c>
      <c r="F24" s="61">
        <f t="shared" si="63"/>
        <v>48</v>
      </c>
      <c r="G24" s="61">
        <v>66</v>
      </c>
      <c r="H24" s="61">
        <v>6</v>
      </c>
      <c r="I24" s="61">
        <v>158</v>
      </c>
      <c r="J24" s="61">
        <v>-42</v>
      </c>
      <c r="K24" s="34">
        <f t="shared" si="7"/>
        <v>-8.634443923040827</v>
      </c>
      <c r="L24" s="35">
        <f t="shared" si="8"/>
        <v>6.1942749882684192</v>
      </c>
      <c r="M24" s="35">
        <f t="shared" si="9"/>
        <v>14.828718911309245</v>
      </c>
      <c r="N24" s="51">
        <f t="shared" si="64"/>
        <v>-52</v>
      </c>
      <c r="O24" s="61">
        <f t="shared" si="65"/>
        <v>-14</v>
      </c>
      <c r="P24" s="61">
        <f t="shared" si="66"/>
        <v>278</v>
      </c>
      <c r="Q24" s="61">
        <v>-5</v>
      </c>
      <c r="R24" s="61">
        <v>127</v>
      </c>
      <c r="S24" s="61">
        <v>151</v>
      </c>
      <c r="T24" s="61">
        <f t="shared" si="67"/>
        <v>330</v>
      </c>
      <c r="U24" s="61">
        <v>9</v>
      </c>
      <c r="V24" s="61">
        <v>165</v>
      </c>
      <c r="W24" s="61">
        <v>165</v>
      </c>
      <c r="X24" s="34">
        <f t="shared" si="13"/>
        <v>-4.8803378695448147</v>
      </c>
      <c r="Z24" s="8">
        <v>10655</v>
      </c>
    </row>
    <row r="25" spans="1:26" ht="18.75" customHeight="1" x14ac:dyDescent="0.15">
      <c r="A25" s="5" t="s">
        <v>13</v>
      </c>
      <c r="B25" s="51">
        <f t="shared" si="61"/>
        <v>-97</v>
      </c>
      <c r="C25" s="51">
        <v>-25</v>
      </c>
      <c r="D25" s="52">
        <f t="shared" si="5"/>
        <v>0.34722222222222232</v>
      </c>
      <c r="E25" s="51">
        <f>G25-I25</f>
        <v>-69</v>
      </c>
      <c r="F25" s="51">
        <f t="shared" si="63"/>
        <v>-14</v>
      </c>
      <c r="G25" s="51">
        <v>3</v>
      </c>
      <c r="H25" s="51">
        <v>-6</v>
      </c>
      <c r="I25" s="51">
        <v>72</v>
      </c>
      <c r="J25" s="51">
        <v>8</v>
      </c>
      <c r="K25" s="38">
        <f t="shared" si="7"/>
        <v>-24.936754607878569</v>
      </c>
      <c r="L25" s="39">
        <f t="shared" si="8"/>
        <v>1.0842067220816769</v>
      </c>
      <c r="M25" s="39">
        <f t="shared" si="9"/>
        <v>26.020961329960244</v>
      </c>
      <c r="N25" s="51">
        <f>P25-T25</f>
        <v>-28</v>
      </c>
      <c r="O25" s="51">
        <f t="shared" si="65"/>
        <v>-11</v>
      </c>
      <c r="P25" s="51">
        <f t="shared" si="66"/>
        <v>57</v>
      </c>
      <c r="Q25" s="51">
        <v>-14</v>
      </c>
      <c r="R25" s="51">
        <v>25</v>
      </c>
      <c r="S25" s="51">
        <v>32</v>
      </c>
      <c r="T25" s="51">
        <f>V25+W25</f>
        <v>85</v>
      </c>
      <c r="U25" s="51">
        <v>-3</v>
      </c>
      <c r="V25" s="51">
        <v>33</v>
      </c>
      <c r="W25" s="51">
        <v>52</v>
      </c>
      <c r="X25" s="54">
        <f t="shared" si="13"/>
        <v>-10.119262739428983</v>
      </c>
      <c r="Z25" s="8">
        <v>2767</v>
      </c>
    </row>
    <row r="26" spans="1:26" ht="18.75" customHeight="1" x14ac:dyDescent="0.15">
      <c r="A26" s="3" t="s">
        <v>12</v>
      </c>
      <c r="B26" s="55">
        <f t="shared" si="61"/>
        <v>-176</v>
      </c>
      <c r="C26" s="55">
        <v>-49</v>
      </c>
      <c r="D26" s="56">
        <f t="shared" si="5"/>
        <v>0.38582677165354329</v>
      </c>
      <c r="E26" s="55">
        <f t="shared" si="62"/>
        <v>-113</v>
      </c>
      <c r="F26" s="55">
        <f t="shared" si="63"/>
        <v>-33</v>
      </c>
      <c r="G26" s="55">
        <v>26</v>
      </c>
      <c r="H26" s="55">
        <v>-2</v>
      </c>
      <c r="I26" s="55">
        <v>139</v>
      </c>
      <c r="J26" s="55">
        <v>31</v>
      </c>
      <c r="K26" s="47">
        <f t="shared" si="7"/>
        <v>-18.077107662773955</v>
      </c>
      <c r="L26" s="48">
        <f t="shared" si="8"/>
        <v>4.159334506478964</v>
      </c>
      <c r="M26" s="48">
        <f t="shared" si="9"/>
        <v>22.236442169252918</v>
      </c>
      <c r="N26" s="55">
        <f t="shared" si="64"/>
        <v>-63</v>
      </c>
      <c r="O26" s="55">
        <f t="shared" si="65"/>
        <v>-16</v>
      </c>
      <c r="P26" s="55">
        <f t="shared" si="66"/>
        <v>143</v>
      </c>
      <c r="Q26" s="55">
        <v>-18</v>
      </c>
      <c r="R26" s="55">
        <v>91</v>
      </c>
      <c r="S26" s="55">
        <v>52</v>
      </c>
      <c r="T26" s="55">
        <f t="shared" si="67"/>
        <v>206</v>
      </c>
      <c r="U26" s="55">
        <v>-2</v>
      </c>
      <c r="V26" s="55">
        <v>104</v>
      </c>
      <c r="W26" s="55">
        <v>102</v>
      </c>
      <c r="X26" s="47">
        <f t="shared" si="13"/>
        <v>-10.078387458006718</v>
      </c>
      <c r="Z26" s="8">
        <v>6251</v>
      </c>
    </row>
    <row r="27" spans="1:26" ht="18.75" customHeight="1" x14ac:dyDescent="0.15">
      <c r="A27" s="1" t="s">
        <v>11</v>
      </c>
      <c r="B27" s="57">
        <f t="shared" si="61"/>
        <v>-319</v>
      </c>
      <c r="C27" s="57">
        <v>-105</v>
      </c>
      <c r="D27" s="58">
        <f t="shared" si="5"/>
        <v>0.49065420560747675</v>
      </c>
      <c r="E27" s="57">
        <f t="shared" si="62"/>
        <v>-193</v>
      </c>
      <c r="F27" s="57">
        <f t="shared" si="63"/>
        <v>-75</v>
      </c>
      <c r="G27" s="57">
        <v>73</v>
      </c>
      <c r="H27" s="57">
        <v>-36</v>
      </c>
      <c r="I27" s="57">
        <v>266</v>
      </c>
      <c r="J27" s="57">
        <v>39</v>
      </c>
      <c r="K27" s="42">
        <f t="shared" si="7"/>
        <v>-12.35753617620694</v>
      </c>
      <c r="L27" s="43">
        <f t="shared" si="8"/>
        <v>4.6740939941093602</v>
      </c>
      <c r="M27" s="43">
        <f t="shared" si="9"/>
        <v>17.031630170316301</v>
      </c>
      <c r="N27" s="59">
        <f t="shared" si="64"/>
        <v>-126</v>
      </c>
      <c r="O27" s="63">
        <f t="shared" si="65"/>
        <v>-30</v>
      </c>
      <c r="P27" s="59">
        <f t="shared" si="66"/>
        <v>302</v>
      </c>
      <c r="Q27" s="63">
        <v>-72</v>
      </c>
      <c r="R27" s="63">
        <v>91</v>
      </c>
      <c r="S27" s="63">
        <v>211</v>
      </c>
      <c r="T27" s="59">
        <f t="shared" si="67"/>
        <v>428</v>
      </c>
      <c r="U27" s="63">
        <v>-42</v>
      </c>
      <c r="V27" s="63">
        <v>179</v>
      </c>
      <c r="W27" s="63">
        <v>249</v>
      </c>
      <c r="X27" s="60">
        <f t="shared" si="13"/>
        <v>-8.0676142912024584</v>
      </c>
      <c r="Z27" s="8">
        <v>15618</v>
      </c>
    </row>
    <row r="28" spans="1:26" ht="18.75" customHeight="1" x14ac:dyDescent="0.15">
      <c r="A28" s="5" t="s">
        <v>10</v>
      </c>
      <c r="B28" s="51">
        <f t="shared" si="61"/>
        <v>-145</v>
      </c>
      <c r="C28" s="51">
        <v>-43</v>
      </c>
      <c r="D28" s="52">
        <f t="shared" si="5"/>
        <v>0.42156862745098045</v>
      </c>
      <c r="E28" s="51">
        <f t="shared" si="62"/>
        <v>-114</v>
      </c>
      <c r="F28" s="51">
        <f t="shared" si="63"/>
        <v>-53</v>
      </c>
      <c r="G28" s="51">
        <v>19</v>
      </c>
      <c r="H28" s="51">
        <v>-7</v>
      </c>
      <c r="I28" s="51">
        <v>133</v>
      </c>
      <c r="J28" s="51">
        <v>46</v>
      </c>
      <c r="K28" s="38">
        <f t="shared" si="7"/>
        <v>-19.273034657650044</v>
      </c>
      <c r="L28" s="39">
        <f t="shared" si="8"/>
        <v>3.2121724429416738</v>
      </c>
      <c r="M28" s="39">
        <f t="shared" si="9"/>
        <v>22.485207100591715</v>
      </c>
      <c r="N28" s="51">
        <f t="shared" si="64"/>
        <v>-31</v>
      </c>
      <c r="O28" s="51">
        <f t="shared" si="65"/>
        <v>10</v>
      </c>
      <c r="P28" s="51">
        <f t="shared" si="66"/>
        <v>123</v>
      </c>
      <c r="Q28" s="51">
        <v>-10</v>
      </c>
      <c r="R28" s="51">
        <v>67</v>
      </c>
      <c r="S28" s="51">
        <v>56</v>
      </c>
      <c r="T28" s="51">
        <f t="shared" si="67"/>
        <v>154</v>
      </c>
      <c r="U28" s="51">
        <v>-20</v>
      </c>
      <c r="V28" s="51">
        <v>77</v>
      </c>
      <c r="W28" s="51">
        <v>77</v>
      </c>
      <c r="X28" s="38">
        <f t="shared" si="13"/>
        <v>-5.240912933220625</v>
      </c>
      <c r="Z28" s="8">
        <v>5915</v>
      </c>
    </row>
    <row r="29" spans="1:26" ht="18.75" customHeight="1" x14ac:dyDescent="0.15">
      <c r="A29" s="3" t="s">
        <v>9</v>
      </c>
      <c r="B29" s="55">
        <f t="shared" si="61"/>
        <v>-110</v>
      </c>
      <c r="C29" s="55">
        <v>11</v>
      </c>
      <c r="D29" s="56">
        <f t="shared" si="5"/>
        <v>-9.0909090909090939E-2</v>
      </c>
      <c r="E29" s="55">
        <f>G29-I29</f>
        <v>-96</v>
      </c>
      <c r="F29" s="55">
        <f t="shared" si="63"/>
        <v>13</v>
      </c>
      <c r="G29" s="55">
        <v>131</v>
      </c>
      <c r="H29" s="55">
        <v>13</v>
      </c>
      <c r="I29" s="55">
        <v>227</v>
      </c>
      <c r="J29" s="55">
        <v>0</v>
      </c>
      <c r="K29" s="47">
        <f t="shared" si="7"/>
        <v>-6.0206961429915333</v>
      </c>
      <c r="L29" s="48">
        <f t="shared" si="8"/>
        <v>8.2157416117905306</v>
      </c>
      <c r="M29" s="48">
        <f t="shared" si="9"/>
        <v>14.236437754782063</v>
      </c>
      <c r="N29" s="53">
        <f t="shared" si="64"/>
        <v>-14</v>
      </c>
      <c r="O29" s="55">
        <f t="shared" si="65"/>
        <v>-2</v>
      </c>
      <c r="P29" s="53">
        <f>R29+S29</f>
        <v>448</v>
      </c>
      <c r="Q29" s="55">
        <v>-43</v>
      </c>
      <c r="R29" s="55">
        <v>145</v>
      </c>
      <c r="S29" s="55">
        <v>303</v>
      </c>
      <c r="T29" s="53">
        <f>V29+W29</f>
        <v>462</v>
      </c>
      <c r="U29" s="55">
        <v>-41</v>
      </c>
      <c r="V29" s="55">
        <v>205</v>
      </c>
      <c r="W29" s="55">
        <v>257</v>
      </c>
      <c r="X29" s="47">
        <f t="shared" si="13"/>
        <v>-0.87801818751959859</v>
      </c>
      <c r="Z29" s="8">
        <v>15945</v>
      </c>
    </row>
    <row r="30" spans="1:26" ht="18.75" customHeight="1" x14ac:dyDescent="0.15">
      <c r="A30" s="3" t="s">
        <v>8</v>
      </c>
      <c r="B30" s="55">
        <f>E30+N30</f>
        <v>-299</v>
      </c>
      <c r="C30" s="55">
        <v>-52</v>
      </c>
      <c r="D30" s="56">
        <f t="shared" si="5"/>
        <v>0.21052631578947367</v>
      </c>
      <c r="E30" s="55">
        <f t="shared" si="62"/>
        <v>-160</v>
      </c>
      <c r="F30" s="55">
        <f t="shared" si="63"/>
        <v>-10</v>
      </c>
      <c r="G30" s="55">
        <v>106</v>
      </c>
      <c r="H30" s="55">
        <v>11</v>
      </c>
      <c r="I30" s="55">
        <v>266</v>
      </c>
      <c r="J30" s="55">
        <v>21</v>
      </c>
      <c r="K30" s="54">
        <f t="shared" si="7"/>
        <v>-9.9589194572388884</v>
      </c>
      <c r="L30" s="64">
        <f t="shared" si="8"/>
        <v>6.5977841404207638</v>
      </c>
      <c r="M30" s="64">
        <f t="shared" si="9"/>
        <v>16.556703597659652</v>
      </c>
      <c r="N30" s="55">
        <f t="shared" si="64"/>
        <v>-139</v>
      </c>
      <c r="O30" s="55">
        <f t="shared" si="65"/>
        <v>-42</v>
      </c>
      <c r="P30" s="55">
        <f t="shared" si="66"/>
        <v>341</v>
      </c>
      <c r="Q30" s="55">
        <v>-35</v>
      </c>
      <c r="R30" s="55">
        <v>179</v>
      </c>
      <c r="S30" s="55">
        <v>162</v>
      </c>
      <c r="T30" s="55">
        <f t="shared" si="67"/>
        <v>480</v>
      </c>
      <c r="U30" s="55">
        <v>7</v>
      </c>
      <c r="V30" s="55">
        <v>248</v>
      </c>
      <c r="W30" s="55">
        <v>232</v>
      </c>
      <c r="X30" s="47">
        <f t="shared" si="13"/>
        <v>-8.6518112784762859</v>
      </c>
      <c r="Z30" s="8">
        <v>16066</v>
      </c>
    </row>
    <row r="31" spans="1:26" ht="18.75" customHeight="1" x14ac:dyDescent="0.15">
      <c r="A31" s="1" t="s">
        <v>7</v>
      </c>
      <c r="B31" s="57">
        <f t="shared" si="61"/>
        <v>-50</v>
      </c>
      <c r="C31" s="57">
        <v>156</v>
      </c>
      <c r="D31" s="58">
        <f t="shared" si="5"/>
        <v>-0.75728155339805825</v>
      </c>
      <c r="E31" s="57">
        <f t="shared" si="62"/>
        <v>-111</v>
      </c>
      <c r="F31" s="57">
        <f t="shared" si="63"/>
        <v>16</v>
      </c>
      <c r="G31" s="57">
        <v>92</v>
      </c>
      <c r="H31" s="57">
        <v>0</v>
      </c>
      <c r="I31" s="57">
        <v>203</v>
      </c>
      <c r="J31" s="57">
        <v>-16</v>
      </c>
      <c r="K31" s="42">
        <f t="shared" si="7"/>
        <v>-7.829030892932713</v>
      </c>
      <c r="L31" s="43">
        <f t="shared" si="8"/>
        <v>6.488926505854141</v>
      </c>
      <c r="M31" s="43">
        <f t="shared" si="9"/>
        <v>14.317957398786854</v>
      </c>
      <c r="N31" s="57">
        <f t="shared" si="64"/>
        <v>61</v>
      </c>
      <c r="O31" s="57">
        <f t="shared" si="65"/>
        <v>140</v>
      </c>
      <c r="P31" s="57">
        <f t="shared" si="66"/>
        <v>403</v>
      </c>
      <c r="Q31" s="57">
        <v>64</v>
      </c>
      <c r="R31" s="57">
        <v>142</v>
      </c>
      <c r="S31" s="57">
        <v>261</v>
      </c>
      <c r="T31" s="57">
        <f t="shared" si="67"/>
        <v>342</v>
      </c>
      <c r="U31" s="57">
        <v>-76</v>
      </c>
      <c r="V31" s="57">
        <v>158</v>
      </c>
      <c r="W31" s="57">
        <v>184</v>
      </c>
      <c r="X31" s="44">
        <f t="shared" si="13"/>
        <v>4.3024404006206804</v>
      </c>
      <c r="Z31" s="8">
        <v>14178</v>
      </c>
    </row>
    <row r="32" spans="1:26" ht="18.75" customHeight="1" x14ac:dyDescent="0.15">
      <c r="A32" s="5" t="s">
        <v>6</v>
      </c>
      <c r="B32" s="51">
        <f t="shared" si="61"/>
        <v>31</v>
      </c>
      <c r="C32" s="51">
        <v>25</v>
      </c>
      <c r="D32" s="52">
        <f t="shared" si="5"/>
        <v>4.166666666666667</v>
      </c>
      <c r="E32" s="51">
        <f t="shared" si="62"/>
        <v>7</v>
      </c>
      <c r="F32" s="51">
        <f t="shared" si="63"/>
        <v>14</v>
      </c>
      <c r="G32" s="51">
        <v>36</v>
      </c>
      <c r="H32" s="51">
        <v>2</v>
      </c>
      <c r="I32" s="51">
        <v>29</v>
      </c>
      <c r="J32" s="51">
        <v>-12</v>
      </c>
      <c r="K32" s="38">
        <f t="shared" si="7"/>
        <v>1.9818799546998866</v>
      </c>
      <c r="L32" s="39">
        <f t="shared" si="8"/>
        <v>10.192525481313703</v>
      </c>
      <c r="M32" s="39">
        <f t="shared" si="9"/>
        <v>8.2106455266138152</v>
      </c>
      <c r="N32" s="51">
        <f t="shared" si="64"/>
        <v>24</v>
      </c>
      <c r="O32" s="53">
        <f t="shared" si="65"/>
        <v>11</v>
      </c>
      <c r="P32" s="51">
        <f t="shared" si="66"/>
        <v>183</v>
      </c>
      <c r="Q32" s="53">
        <v>25</v>
      </c>
      <c r="R32" s="53">
        <v>45</v>
      </c>
      <c r="S32" s="53">
        <v>138</v>
      </c>
      <c r="T32" s="51">
        <f t="shared" si="67"/>
        <v>159</v>
      </c>
      <c r="U32" s="53">
        <v>14</v>
      </c>
      <c r="V32" s="53">
        <v>47</v>
      </c>
      <c r="W32" s="53">
        <v>112</v>
      </c>
      <c r="X32" s="54">
        <f t="shared" si="13"/>
        <v>6.7950169875424686</v>
      </c>
      <c r="Z32" s="8">
        <v>3532</v>
      </c>
    </row>
    <row r="33" spans="1:26" ht="18.75" customHeight="1" x14ac:dyDescent="0.15">
      <c r="A33" s="3" t="s">
        <v>5</v>
      </c>
      <c r="B33" s="55">
        <f t="shared" si="61"/>
        <v>-260</v>
      </c>
      <c r="C33" s="55">
        <v>26</v>
      </c>
      <c r="D33" s="56">
        <f t="shared" si="5"/>
        <v>-9.0909090909090939E-2</v>
      </c>
      <c r="E33" s="55">
        <f t="shared" si="62"/>
        <v>-219</v>
      </c>
      <c r="F33" s="55">
        <f t="shared" si="63"/>
        <v>10</v>
      </c>
      <c r="G33" s="55">
        <v>68</v>
      </c>
      <c r="H33" s="55">
        <v>-9</v>
      </c>
      <c r="I33" s="55">
        <v>287</v>
      </c>
      <c r="J33" s="55">
        <v>-19</v>
      </c>
      <c r="K33" s="47">
        <f t="shared" si="7"/>
        <v>-14.493712772998014</v>
      </c>
      <c r="L33" s="48">
        <f t="shared" si="8"/>
        <v>4.5003309066843151</v>
      </c>
      <c r="M33" s="48">
        <f t="shared" si="9"/>
        <v>18.994043679682331</v>
      </c>
      <c r="N33" s="55">
        <f t="shared" si="64"/>
        <v>-41</v>
      </c>
      <c r="O33" s="55">
        <f t="shared" si="65"/>
        <v>16</v>
      </c>
      <c r="P33" s="55">
        <f t="shared" si="66"/>
        <v>367</v>
      </c>
      <c r="Q33" s="55">
        <v>-3</v>
      </c>
      <c r="R33" s="55">
        <v>118</v>
      </c>
      <c r="S33" s="55">
        <v>249</v>
      </c>
      <c r="T33" s="55">
        <f t="shared" si="67"/>
        <v>408</v>
      </c>
      <c r="U33" s="55">
        <v>-19</v>
      </c>
      <c r="V33" s="55">
        <v>201</v>
      </c>
      <c r="W33" s="55">
        <v>207</v>
      </c>
      <c r="X33" s="47">
        <f t="shared" si="13"/>
        <v>-2.7134348113831899</v>
      </c>
      <c r="Z33" s="8">
        <v>15110</v>
      </c>
    </row>
    <row r="34" spans="1:26" ht="18.75" customHeight="1" x14ac:dyDescent="0.15">
      <c r="A34" s="3" t="s">
        <v>4</v>
      </c>
      <c r="B34" s="55">
        <f t="shared" si="61"/>
        <v>-115</v>
      </c>
      <c r="C34" s="55">
        <v>53</v>
      </c>
      <c r="D34" s="56">
        <f t="shared" si="5"/>
        <v>-0.31547619047619047</v>
      </c>
      <c r="E34" s="55">
        <f t="shared" si="62"/>
        <v>-98</v>
      </c>
      <c r="F34" s="55">
        <f t="shared" si="63"/>
        <v>-3</v>
      </c>
      <c r="G34" s="55">
        <v>48</v>
      </c>
      <c r="H34" s="55">
        <v>0</v>
      </c>
      <c r="I34" s="55">
        <v>146</v>
      </c>
      <c r="J34" s="55">
        <v>3</v>
      </c>
      <c r="K34" s="47">
        <f t="shared" si="7"/>
        <v>-9.600313479623825</v>
      </c>
      <c r="L34" s="48">
        <f t="shared" si="8"/>
        <v>4.7021943573667713</v>
      </c>
      <c r="M34" s="48">
        <f t="shared" si="9"/>
        <v>14.302507836990596</v>
      </c>
      <c r="N34" s="55">
        <f t="shared" si="64"/>
        <v>-17</v>
      </c>
      <c r="O34" s="55">
        <f t="shared" si="65"/>
        <v>56</v>
      </c>
      <c r="P34" s="55">
        <f t="shared" si="66"/>
        <v>251</v>
      </c>
      <c r="Q34" s="55">
        <v>38</v>
      </c>
      <c r="R34" s="55">
        <v>119</v>
      </c>
      <c r="S34" s="55">
        <v>132</v>
      </c>
      <c r="T34" s="55">
        <f t="shared" si="67"/>
        <v>268</v>
      </c>
      <c r="U34" s="55">
        <v>-18</v>
      </c>
      <c r="V34" s="55">
        <v>136</v>
      </c>
      <c r="W34" s="55">
        <v>132</v>
      </c>
      <c r="X34" s="47">
        <f t="shared" si="13"/>
        <v>-1.6653605015673982</v>
      </c>
      <c r="Z34" s="8">
        <v>10208</v>
      </c>
    </row>
    <row r="35" spans="1:26" ht="18.75" customHeight="1" x14ac:dyDescent="0.15">
      <c r="A35" s="1" t="s">
        <v>3</v>
      </c>
      <c r="B35" s="57">
        <f>E35+N35</f>
        <v>-106</v>
      </c>
      <c r="C35" s="57">
        <v>22</v>
      </c>
      <c r="D35" s="58">
        <f t="shared" si="5"/>
        <v>-0.171875</v>
      </c>
      <c r="E35" s="57">
        <f t="shared" si="62"/>
        <v>-96</v>
      </c>
      <c r="F35" s="57">
        <f t="shared" si="63"/>
        <v>-9</v>
      </c>
      <c r="G35" s="57">
        <v>46</v>
      </c>
      <c r="H35" s="57">
        <v>-25</v>
      </c>
      <c r="I35" s="57">
        <v>142</v>
      </c>
      <c r="J35" s="57">
        <v>-16</v>
      </c>
      <c r="K35" s="42">
        <f t="shared" si="7"/>
        <v>-9.0651558073654392</v>
      </c>
      <c r="L35" s="43">
        <f t="shared" si="8"/>
        <v>4.3437204910292726</v>
      </c>
      <c r="M35" s="43">
        <f t="shared" si="9"/>
        <v>13.408876298394713</v>
      </c>
      <c r="N35" s="59">
        <f t="shared" si="64"/>
        <v>-10</v>
      </c>
      <c r="O35" s="63">
        <f t="shared" si="65"/>
        <v>31</v>
      </c>
      <c r="P35" s="59">
        <f t="shared" si="66"/>
        <v>255</v>
      </c>
      <c r="Q35" s="63">
        <v>-35</v>
      </c>
      <c r="R35" s="63">
        <v>102</v>
      </c>
      <c r="S35" s="63">
        <v>153</v>
      </c>
      <c r="T35" s="59">
        <f t="shared" si="67"/>
        <v>265</v>
      </c>
      <c r="U35" s="63">
        <v>-66</v>
      </c>
      <c r="V35" s="63">
        <v>106</v>
      </c>
      <c r="W35" s="63">
        <v>159</v>
      </c>
      <c r="X35" s="60">
        <f t="shared" si="13"/>
        <v>-0.94428706326723333</v>
      </c>
      <c r="Z35" s="8">
        <v>10590</v>
      </c>
    </row>
    <row r="36" spans="1:26" ht="18.75" customHeight="1" x14ac:dyDescent="0.15">
      <c r="A36" s="5" t="s">
        <v>2</v>
      </c>
      <c r="B36" s="51">
        <f t="shared" si="61"/>
        <v>-106</v>
      </c>
      <c r="C36" s="51">
        <v>4</v>
      </c>
      <c r="D36" s="52">
        <f t="shared" si="5"/>
        <v>-3.6363636363636376E-2</v>
      </c>
      <c r="E36" s="51">
        <f t="shared" si="62"/>
        <v>-99</v>
      </c>
      <c r="F36" s="51">
        <f t="shared" si="63"/>
        <v>-5</v>
      </c>
      <c r="G36" s="51">
        <v>12</v>
      </c>
      <c r="H36" s="51">
        <v>-3</v>
      </c>
      <c r="I36" s="51">
        <v>111</v>
      </c>
      <c r="J36" s="51">
        <v>2</v>
      </c>
      <c r="K36" s="38">
        <f t="shared" si="7"/>
        <v>-24.205378973105134</v>
      </c>
      <c r="L36" s="39">
        <f t="shared" si="8"/>
        <v>2.9339853300733498</v>
      </c>
      <c r="M36" s="39">
        <f t="shared" si="9"/>
        <v>27.139364303178485</v>
      </c>
      <c r="N36" s="51">
        <f t="shared" si="64"/>
        <v>-7</v>
      </c>
      <c r="O36" s="51">
        <f t="shared" si="65"/>
        <v>9</v>
      </c>
      <c r="P36" s="51">
        <f t="shared" si="66"/>
        <v>99</v>
      </c>
      <c r="Q36" s="51">
        <v>3</v>
      </c>
      <c r="R36" s="51">
        <v>49</v>
      </c>
      <c r="S36" s="51">
        <v>50</v>
      </c>
      <c r="T36" s="51">
        <f t="shared" si="67"/>
        <v>106</v>
      </c>
      <c r="U36" s="51">
        <v>-6</v>
      </c>
      <c r="V36" s="51">
        <v>52</v>
      </c>
      <c r="W36" s="51">
        <v>54</v>
      </c>
      <c r="X36" s="38">
        <f t="shared" si="13"/>
        <v>-1.7114914425427872</v>
      </c>
      <c r="Z36" s="8">
        <v>4090</v>
      </c>
    </row>
    <row r="37" spans="1:26" ht="18.75" customHeight="1" x14ac:dyDescent="0.15">
      <c r="A37" s="3" t="s">
        <v>1</v>
      </c>
      <c r="B37" s="55">
        <f t="shared" si="61"/>
        <v>-85</v>
      </c>
      <c r="C37" s="55">
        <v>-16</v>
      </c>
      <c r="D37" s="56">
        <f t="shared" si="5"/>
        <v>0.23188405797101441</v>
      </c>
      <c r="E37" s="55">
        <f t="shared" si="62"/>
        <v>-62</v>
      </c>
      <c r="F37" s="55">
        <f t="shared" si="63"/>
        <v>-12</v>
      </c>
      <c r="G37" s="55">
        <v>10</v>
      </c>
      <c r="H37" s="55">
        <v>2</v>
      </c>
      <c r="I37" s="55">
        <v>72</v>
      </c>
      <c r="J37" s="55">
        <v>14</v>
      </c>
      <c r="K37" s="47">
        <f t="shared" si="7"/>
        <v>-21.970233876683203</v>
      </c>
      <c r="L37" s="48">
        <f t="shared" si="8"/>
        <v>3.5435861091424519</v>
      </c>
      <c r="M37" s="48">
        <f t="shared" si="9"/>
        <v>25.513819985825656</v>
      </c>
      <c r="N37" s="55">
        <f t="shared" si="64"/>
        <v>-23</v>
      </c>
      <c r="O37" s="55">
        <f t="shared" si="65"/>
        <v>-4</v>
      </c>
      <c r="P37" s="53">
        <f t="shared" si="66"/>
        <v>83</v>
      </c>
      <c r="Q37" s="55">
        <v>4</v>
      </c>
      <c r="R37" s="55">
        <v>34</v>
      </c>
      <c r="S37" s="55">
        <v>49</v>
      </c>
      <c r="T37" s="53">
        <f t="shared" si="67"/>
        <v>106</v>
      </c>
      <c r="U37" s="55">
        <v>8</v>
      </c>
      <c r="V37" s="55">
        <v>41</v>
      </c>
      <c r="W37" s="55">
        <v>65</v>
      </c>
      <c r="X37" s="47">
        <f t="shared" si="13"/>
        <v>-8.1502480510276385</v>
      </c>
      <c r="Z37" s="8">
        <v>2822</v>
      </c>
    </row>
    <row r="38" spans="1:26" ht="18.75" customHeight="1" x14ac:dyDescent="0.15">
      <c r="A38" s="1" t="s">
        <v>0</v>
      </c>
      <c r="B38" s="57">
        <f t="shared" si="61"/>
        <v>-77</v>
      </c>
      <c r="C38" s="57">
        <v>8</v>
      </c>
      <c r="D38" s="58">
        <f t="shared" si="5"/>
        <v>-9.4117647058823528E-2</v>
      </c>
      <c r="E38" s="57">
        <f t="shared" si="62"/>
        <v>-63</v>
      </c>
      <c r="F38" s="57">
        <f t="shared" si="63"/>
        <v>-17</v>
      </c>
      <c r="G38" s="57">
        <v>12</v>
      </c>
      <c r="H38" s="57">
        <v>3</v>
      </c>
      <c r="I38" s="57">
        <v>75</v>
      </c>
      <c r="J38" s="57">
        <v>20</v>
      </c>
      <c r="K38" s="42">
        <f t="shared" si="7"/>
        <v>-24.277456647398843</v>
      </c>
      <c r="L38" s="43">
        <f t="shared" si="8"/>
        <v>4.6242774566473992</v>
      </c>
      <c r="M38" s="43">
        <f t="shared" si="9"/>
        <v>28.901734104046241</v>
      </c>
      <c r="N38" s="59">
        <f t="shared" si="64"/>
        <v>-14</v>
      </c>
      <c r="O38" s="57">
        <f t="shared" si="65"/>
        <v>25</v>
      </c>
      <c r="P38" s="57">
        <f t="shared" si="66"/>
        <v>60</v>
      </c>
      <c r="Q38" s="57">
        <v>10</v>
      </c>
      <c r="R38" s="57">
        <v>31</v>
      </c>
      <c r="S38" s="57">
        <v>29</v>
      </c>
      <c r="T38" s="57">
        <f t="shared" si="67"/>
        <v>74</v>
      </c>
      <c r="U38" s="57">
        <v>-15</v>
      </c>
      <c r="V38" s="57">
        <v>31</v>
      </c>
      <c r="W38" s="57">
        <v>43</v>
      </c>
      <c r="X38" s="44">
        <f t="shared" si="13"/>
        <v>-5.3949903660886322</v>
      </c>
      <c r="Z38" s="8">
        <v>2595</v>
      </c>
    </row>
    <row r="39" spans="1:26" x14ac:dyDescent="0.15">
      <c r="A39" s="23" t="s">
        <v>58</v>
      </c>
      <c r="Z39" s="8"/>
    </row>
  </sheetData>
  <mergeCells count="19">
    <mergeCell ref="K6:M6"/>
    <mergeCell ref="E5:M5"/>
    <mergeCell ref="H6:H8"/>
    <mergeCell ref="J6:J8"/>
    <mergeCell ref="Q7:Q8"/>
    <mergeCell ref="K7:K8"/>
    <mergeCell ref="X7:X8"/>
    <mergeCell ref="A5:A8"/>
    <mergeCell ref="C6:C8"/>
    <mergeCell ref="P6:S6"/>
    <mergeCell ref="V7:V8"/>
    <mergeCell ref="F6:F8"/>
    <mergeCell ref="R7:R8"/>
    <mergeCell ref="N5:X5"/>
    <mergeCell ref="D6:D8"/>
    <mergeCell ref="U7:U8"/>
    <mergeCell ref="T6:W6"/>
    <mergeCell ref="O6:O8"/>
    <mergeCell ref="B5:D5"/>
  </mergeCells>
  <phoneticPr fontId="1"/>
  <pageMargins left="0.70866141732283472" right="0.70866141732283472" top="0.74803149606299213" bottom="0.74803149606299213" header="0.31496062992125984" footer="0.31496062992125984"/>
  <pageSetup paperSize="9" scale="76" orientation="landscape" r:id="rId1"/>
  <rowBreaks count="2" manualBreakCount="2">
    <brk id="31" max="16383" man="1"/>
    <brk id="39" max="17" man="1"/>
  </rowBreaks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39"/>
  <sheetViews>
    <sheetView view="pageBreakPreview" zoomScale="70" zoomScaleNormal="100" zoomScaleSheetLayoutView="7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 x14ac:dyDescent="0.15"/>
  <cols>
    <col min="1" max="2" width="8.625" customWidth="1"/>
    <col min="3" max="23" width="6.625" customWidth="1"/>
    <col min="24" max="24" width="11.75" customWidth="1"/>
  </cols>
  <sheetData>
    <row r="2" spans="1:26" x14ac:dyDescent="0.15">
      <c r="A2" t="s">
        <v>57</v>
      </c>
      <c r="C2" s="16"/>
      <c r="D2" s="16"/>
    </row>
    <row r="3" spans="1:26" x14ac:dyDescent="0.15">
      <c r="C3" s="16"/>
      <c r="D3" s="16"/>
    </row>
    <row r="4" spans="1:26" x14ac:dyDescent="0.15">
      <c r="A4" t="s">
        <v>50</v>
      </c>
      <c r="C4" s="16"/>
      <c r="D4" s="16"/>
      <c r="X4" s="65" t="s">
        <v>55</v>
      </c>
    </row>
    <row r="5" spans="1:26" ht="13.5" customHeight="1" x14ac:dyDescent="0.15">
      <c r="A5" s="69" t="s">
        <v>37</v>
      </c>
      <c r="B5" s="78" t="s">
        <v>40</v>
      </c>
      <c r="C5" s="79"/>
      <c r="D5" s="79"/>
      <c r="E5" s="75" t="s">
        <v>39</v>
      </c>
      <c r="F5" s="76"/>
      <c r="G5" s="76"/>
      <c r="H5" s="76"/>
      <c r="I5" s="76"/>
      <c r="J5" s="76"/>
      <c r="K5" s="76"/>
      <c r="L5" s="76"/>
      <c r="M5" s="77"/>
      <c r="N5" s="78" t="s">
        <v>38</v>
      </c>
      <c r="O5" s="79"/>
      <c r="P5" s="79"/>
      <c r="Q5" s="79"/>
      <c r="R5" s="79"/>
      <c r="S5" s="79"/>
      <c r="T5" s="79"/>
      <c r="U5" s="79"/>
      <c r="V5" s="79"/>
      <c r="W5" s="79"/>
      <c r="X5" s="80"/>
    </row>
    <row r="6" spans="1:26" ht="13.5" customHeight="1" x14ac:dyDescent="0.15">
      <c r="A6" s="70"/>
      <c r="B6" s="27"/>
      <c r="C6" s="72" t="s">
        <v>51</v>
      </c>
      <c r="D6" s="72" t="s">
        <v>52</v>
      </c>
      <c r="E6" s="27"/>
      <c r="F6" s="66" t="s">
        <v>53</v>
      </c>
      <c r="G6" s="27"/>
      <c r="H6" s="66" t="s">
        <v>53</v>
      </c>
      <c r="I6" s="27"/>
      <c r="J6" s="66" t="s">
        <v>53</v>
      </c>
      <c r="K6" s="78" t="s">
        <v>46</v>
      </c>
      <c r="L6" s="79"/>
      <c r="M6" s="80"/>
      <c r="N6" s="29"/>
      <c r="O6" s="66" t="s">
        <v>53</v>
      </c>
      <c r="P6" s="75" t="s">
        <v>36</v>
      </c>
      <c r="Q6" s="76"/>
      <c r="R6" s="76"/>
      <c r="S6" s="77"/>
      <c r="T6" s="75" t="s">
        <v>35</v>
      </c>
      <c r="U6" s="76"/>
      <c r="V6" s="76"/>
      <c r="W6" s="77"/>
      <c r="X6" s="24" t="s">
        <v>46</v>
      </c>
    </row>
    <row r="7" spans="1:26" ht="13.5" customHeight="1" x14ac:dyDescent="0.15">
      <c r="A7" s="70"/>
      <c r="B7" s="30" t="s">
        <v>41</v>
      </c>
      <c r="C7" s="73"/>
      <c r="D7" s="73"/>
      <c r="E7" s="11" t="s">
        <v>32</v>
      </c>
      <c r="F7" s="67"/>
      <c r="G7" s="30" t="s">
        <v>34</v>
      </c>
      <c r="H7" s="67"/>
      <c r="I7" s="30" t="s">
        <v>33</v>
      </c>
      <c r="J7" s="67"/>
      <c r="K7" s="66" t="s">
        <v>43</v>
      </c>
      <c r="L7" s="29" t="s">
        <v>44</v>
      </c>
      <c r="M7" s="29" t="s">
        <v>45</v>
      </c>
      <c r="N7" s="30" t="s">
        <v>32</v>
      </c>
      <c r="O7" s="67"/>
      <c r="P7" s="29" t="s">
        <v>32</v>
      </c>
      <c r="Q7" s="66" t="s">
        <v>53</v>
      </c>
      <c r="R7" s="66" t="s">
        <v>31</v>
      </c>
      <c r="S7" s="25" t="s">
        <v>30</v>
      </c>
      <c r="T7" s="30" t="s">
        <v>32</v>
      </c>
      <c r="U7" s="66" t="s">
        <v>53</v>
      </c>
      <c r="V7" s="67" t="s">
        <v>31</v>
      </c>
      <c r="W7" s="28" t="s">
        <v>47</v>
      </c>
      <c r="X7" s="66" t="s">
        <v>48</v>
      </c>
    </row>
    <row r="8" spans="1:26" ht="30.75" customHeight="1" x14ac:dyDescent="0.15">
      <c r="A8" s="71"/>
      <c r="B8" s="31"/>
      <c r="C8" s="74"/>
      <c r="D8" s="74"/>
      <c r="E8" s="11"/>
      <c r="F8" s="68"/>
      <c r="G8" s="31"/>
      <c r="H8" s="68"/>
      <c r="I8" s="31"/>
      <c r="J8" s="68"/>
      <c r="K8" s="68"/>
      <c r="L8" s="31"/>
      <c r="M8" s="31"/>
      <c r="N8" s="31"/>
      <c r="O8" s="68"/>
      <c r="P8" s="31"/>
      <c r="Q8" s="68"/>
      <c r="R8" s="68"/>
      <c r="S8" s="26"/>
      <c r="T8" s="31"/>
      <c r="U8" s="68"/>
      <c r="V8" s="68"/>
      <c r="W8" s="26"/>
      <c r="X8" s="68"/>
      <c r="Z8" s="8" t="s">
        <v>54</v>
      </c>
    </row>
    <row r="9" spans="1:26" ht="18.75" customHeight="1" x14ac:dyDescent="0.15">
      <c r="A9" s="8" t="s">
        <v>29</v>
      </c>
      <c r="B9" s="32">
        <f>B10+B11</f>
        <v>-2205</v>
      </c>
      <c r="C9" s="32">
        <f>C10+C11</f>
        <v>-151</v>
      </c>
      <c r="D9" s="33">
        <f>IF(B9-C9=0,"-",(1-(B9/(B9-C9)))*-1)</f>
        <v>7.3515092502434376E-2</v>
      </c>
      <c r="E9" s="32">
        <f t="shared" ref="E9:J9" si="0">E10+E11</f>
        <v>-1679</v>
      </c>
      <c r="F9" s="32">
        <f t="shared" si="0"/>
        <v>-137</v>
      </c>
      <c r="G9" s="32">
        <f t="shared" si="0"/>
        <v>1927</v>
      </c>
      <c r="H9" s="32">
        <f t="shared" si="0"/>
        <v>-51</v>
      </c>
      <c r="I9" s="32">
        <f t="shared" si="0"/>
        <v>3606</v>
      </c>
      <c r="J9" s="32">
        <f t="shared" si="0"/>
        <v>86</v>
      </c>
      <c r="K9" s="34">
        <f>E9/Z9*1000</f>
        <v>-6.4028494396076683</v>
      </c>
      <c r="L9" s="35">
        <f>G9/Z9*1000</f>
        <v>7.3485949196688365</v>
      </c>
      <c r="M9" s="35">
        <f>I9/Z9*1000</f>
        <v>13.751444359276505</v>
      </c>
      <c r="N9" s="32">
        <f>N10+N11</f>
        <v>-526</v>
      </c>
      <c r="O9" s="32">
        <f t="shared" ref="O9:W9" si="1">O10+O11</f>
        <v>-14</v>
      </c>
      <c r="P9" s="32">
        <f t="shared" si="1"/>
        <v>8096</v>
      </c>
      <c r="Q9" s="32">
        <f t="shared" si="1"/>
        <v>-40</v>
      </c>
      <c r="R9" s="32">
        <f t="shared" si="1"/>
        <v>5241</v>
      </c>
      <c r="S9" s="32">
        <f t="shared" si="1"/>
        <v>2855</v>
      </c>
      <c r="T9" s="32">
        <f t="shared" si="1"/>
        <v>8622</v>
      </c>
      <c r="U9" s="32">
        <f t="shared" si="1"/>
        <v>-26</v>
      </c>
      <c r="V9" s="32">
        <f t="shared" si="1"/>
        <v>5767</v>
      </c>
      <c r="W9" s="32">
        <f t="shared" si="1"/>
        <v>2855</v>
      </c>
      <c r="X9" s="34">
        <f>N9/Z9*1000</f>
        <v>-2.0058956552910265</v>
      </c>
      <c r="Z9" s="32">
        <f t="shared" ref="Z9" si="2">Z10+Z11</f>
        <v>262227</v>
      </c>
    </row>
    <row r="10" spans="1:26" ht="18.75" customHeight="1" x14ac:dyDescent="0.15">
      <c r="A10" s="6" t="s">
        <v>28</v>
      </c>
      <c r="B10" s="36">
        <f>B20+B21+B22+B23</f>
        <v>-1285</v>
      </c>
      <c r="C10" s="36">
        <f>C20+C21+C22+C23</f>
        <v>-217</v>
      </c>
      <c r="D10" s="37">
        <f t="shared" ref="D10:D38" si="3">IF(B10-C10=0,"-",(1-(B10/(B10-C10)))*-1)</f>
        <v>0.20318352059925093</v>
      </c>
      <c r="E10" s="36">
        <f t="shared" ref="E10:J10" si="4">E20+E21+E22+E23</f>
        <v>-994</v>
      </c>
      <c r="F10" s="36">
        <f t="shared" si="4"/>
        <v>-116</v>
      </c>
      <c r="G10" s="36">
        <f t="shared" si="4"/>
        <v>1518</v>
      </c>
      <c r="H10" s="36">
        <f t="shared" si="4"/>
        <v>-34</v>
      </c>
      <c r="I10" s="36">
        <f t="shared" si="4"/>
        <v>2512</v>
      </c>
      <c r="J10" s="36">
        <f t="shared" si="4"/>
        <v>82</v>
      </c>
      <c r="K10" s="38">
        <f t="shared" ref="K10:K38" si="5">E10/Z10*1000</f>
        <v>-5.0347978483077203</v>
      </c>
      <c r="L10" s="39">
        <f t="shared" ref="L10:L38" si="6">G10/Z10*1000</f>
        <v>7.6889568749810051</v>
      </c>
      <c r="M10" s="39">
        <f t="shared" ref="M10:M38" si="7">I10/Z10*1000</f>
        <v>12.723754723288726</v>
      </c>
      <c r="N10" s="36">
        <f t="shared" ref="N10:W10" si="8">N20+N21+N22+N23</f>
        <v>-291</v>
      </c>
      <c r="O10" s="36">
        <f t="shared" si="8"/>
        <v>-101</v>
      </c>
      <c r="P10" s="36">
        <f t="shared" si="8"/>
        <v>6411</v>
      </c>
      <c r="Q10" s="36">
        <f t="shared" si="8"/>
        <v>-2</v>
      </c>
      <c r="R10" s="36">
        <f t="shared" si="8"/>
        <v>4528</v>
      </c>
      <c r="S10" s="36">
        <f t="shared" si="8"/>
        <v>1883</v>
      </c>
      <c r="T10" s="36">
        <f t="shared" si="8"/>
        <v>6702</v>
      </c>
      <c r="U10" s="36">
        <f t="shared" si="8"/>
        <v>99</v>
      </c>
      <c r="V10" s="36">
        <f t="shared" si="8"/>
        <v>4846</v>
      </c>
      <c r="W10" s="36">
        <f t="shared" si="8"/>
        <v>1856</v>
      </c>
      <c r="X10" s="38">
        <f t="shared" ref="X10:X38" si="9">N10/Z10*1000</f>
        <v>-1.4739699938204693</v>
      </c>
      <c r="Z10" s="32">
        <f t="shared" ref="Z10" si="10">Z20+Z21+Z22+Z23</f>
        <v>197426</v>
      </c>
    </row>
    <row r="11" spans="1:26" ht="18.75" customHeight="1" x14ac:dyDescent="0.15">
      <c r="A11" s="2" t="s">
        <v>27</v>
      </c>
      <c r="B11" s="40">
        <f>B12+B13+B14+B15+B16</f>
        <v>-920</v>
      </c>
      <c r="C11" s="40">
        <f>C12+C13+C14+C15+C16</f>
        <v>66</v>
      </c>
      <c r="D11" s="41">
        <f t="shared" si="3"/>
        <v>-6.6937119675456347E-2</v>
      </c>
      <c r="E11" s="40">
        <f t="shared" ref="E11:J11" si="11">E12+E13+E14+E15+E16</f>
        <v>-685</v>
      </c>
      <c r="F11" s="40">
        <f t="shared" si="11"/>
        <v>-21</v>
      </c>
      <c r="G11" s="40">
        <f t="shared" si="11"/>
        <v>409</v>
      </c>
      <c r="H11" s="40">
        <f t="shared" si="11"/>
        <v>-17</v>
      </c>
      <c r="I11" s="40">
        <f t="shared" si="11"/>
        <v>1094</v>
      </c>
      <c r="J11" s="40">
        <f t="shared" si="11"/>
        <v>4</v>
      </c>
      <c r="K11" s="42">
        <f t="shared" si="5"/>
        <v>-10.570824524312897</v>
      </c>
      <c r="L11" s="43">
        <f t="shared" si="6"/>
        <v>6.3116309933488681</v>
      </c>
      <c r="M11" s="43">
        <f t="shared" si="7"/>
        <v>16.882455517661764</v>
      </c>
      <c r="N11" s="40">
        <f t="shared" ref="N11:W11" si="12">N12+N13+N14+N15+N16</f>
        <v>-235</v>
      </c>
      <c r="O11" s="40">
        <f t="shared" si="12"/>
        <v>87</v>
      </c>
      <c r="P11" s="40">
        <f t="shared" si="12"/>
        <v>1685</v>
      </c>
      <c r="Q11" s="40">
        <f t="shared" si="12"/>
        <v>-38</v>
      </c>
      <c r="R11" s="40">
        <f t="shared" si="12"/>
        <v>713</v>
      </c>
      <c r="S11" s="40">
        <f t="shared" si="12"/>
        <v>972</v>
      </c>
      <c r="T11" s="40">
        <f t="shared" si="12"/>
        <v>1920</v>
      </c>
      <c r="U11" s="40">
        <f t="shared" si="12"/>
        <v>-125</v>
      </c>
      <c r="V11" s="40">
        <f t="shared" si="12"/>
        <v>921</v>
      </c>
      <c r="W11" s="40">
        <f t="shared" si="12"/>
        <v>999</v>
      </c>
      <c r="X11" s="44">
        <f t="shared" si="9"/>
        <v>-3.6264872455671981</v>
      </c>
      <c r="Z11" s="32">
        <f t="shared" ref="Z11" si="13">Z12+Z13+Z14+Z15+Z16</f>
        <v>64801</v>
      </c>
    </row>
    <row r="12" spans="1:26" ht="18.75" customHeight="1" x14ac:dyDescent="0.15">
      <c r="A12" s="6" t="s">
        <v>26</v>
      </c>
      <c r="B12" s="36">
        <f>B24</f>
        <v>-55</v>
      </c>
      <c r="C12" s="36">
        <f>C24</f>
        <v>15</v>
      </c>
      <c r="D12" s="37">
        <f t="shared" si="3"/>
        <v>-0.2142857142857143</v>
      </c>
      <c r="E12" s="36">
        <f t="shared" ref="E12:J12" si="14">E24</f>
        <v>-33</v>
      </c>
      <c r="F12" s="36">
        <f t="shared" si="14"/>
        <v>24</v>
      </c>
      <c r="G12" s="36">
        <f t="shared" si="14"/>
        <v>36</v>
      </c>
      <c r="H12" s="36">
        <f t="shared" si="14"/>
        <v>0</v>
      </c>
      <c r="I12" s="36">
        <f t="shared" si="14"/>
        <v>69</v>
      </c>
      <c r="J12" s="36">
        <f t="shared" si="14"/>
        <v>-24</v>
      </c>
      <c r="K12" s="38">
        <f t="shared" si="5"/>
        <v>-6.4415381612336526</v>
      </c>
      <c r="L12" s="39">
        <f t="shared" si="6"/>
        <v>7.0271325395276207</v>
      </c>
      <c r="M12" s="39">
        <f t="shared" si="7"/>
        <v>13.468670700761272</v>
      </c>
      <c r="N12" s="36">
        <f t="shared" ref="N12:W12" si="15">N24</f>
        <v>-22</v>
      </c>
      <c r="O12" s="36">
        <f t="shared" si="15"/>
        <v>-9</v>
      </c>
      <c r="P12" s="36">
        <f t="shared" si="15"/>
        <v>132</v>
      </c>
      <c r="Q12" s="36">
        <f t="shared" si="15"/>
        <v>-6</v>
      </c>
      <c r="R12" s="36">
        <f t="shared" si="15"/>
        <v>58</v>
      </c>
      <c r="S12" s="36">
        <f t="shared" si="15"/>
        <v>74</v>
      </c>
      <c r="T12" s="36">
        <f t="shared" si="15"/>
        <v>154</v>
      </c>
      <c r="U12" s="36">
        <f t="shared" si="15"/>
        <v>3</v>
      </c>
      <c r="V12" s="36">
        <f t="shared" si="15"/>
        <v>75</v>
      </c>
      <c r="W12" s="36">
        <f t="shared" si="15"/>
        <v>79</v>
      </c>
      <c r="X12" s="38">
        <f t="shared" si="9"/>
        <v>-4.2943587741557678</v>
      </c>
      <c r="Z12" s="32">
        <f t="shared" ref="Z12" si="16">Z24</f>
        <v>5123</v>
      </c>
    </row>
    <row r="13" spans="1:26" ht="18.75" customHeight="1" x14ac:dyDescent="0.15">
      <c r="A13" s="4" t="s">
        <v>25</v>
      </c>
      <c r="B13" s="45">
        <f>B25+B26+B27</f>
        <v>-298</v>
      </c>
      <c r="C13" s="45">
        <f>C25+C26+C27</f>
        <v>-86</v>
      </c>
      <c r="D13" s="46">
        <f t="shared" si="3"/>
        <v>0.40566037735849059</v>
      </c>
      <c r="E13" s="45">
        <f t="shared" ref="E13:J13" si="17">E25+E26+E27</f>
        <v>-175</v>
      </c>
      <c r="F13" s="45">
        <f t="shared" si="17"/>
        <v>-43</v>
      </c>
      <c r="G13" s="45">
        <f t="shared" si="17"/>
        <v>56</v>
      </c>
      <c r="H13" s="45">
        <f t="shared" si="17"/>
        <v>-13</v>
      </c>
      <c r="I13" s="45">
        <f t="shared" si="17"/>
        <v>231</v>
      </c>
      <c r="J13" s="45">
        <f t="shared" si="17"/>
        <v>30</v>
      </c>
      <c r="K13" s="47">
        <f t="shared" si="5"/>
        <v>-14.991861560866958</v>
      </c>
      <c r="L13" s="48">
        <f t="shared" si="6"/>
        <v>4.7973956994774269</v>
      </c>
      <c r="M13" s="48">
        <f t="shared" si="7"/>
        <v>19.789257260344385</v>
      </c>
      <c r="N13" s="45">
        <f t="shared" ref="N13:W13" si="18">N25+N26+N27</f>
        <v>-123</v>
      </c>
      <c r="O13" s="45">
        <f t="shared" si="18"/>
        <v>-43</v>
      </c>
      <c r="P13" s="45">
        <f t="shared" si="18"/>
        <v>249</v>
      </c>
      <c r="Q13" s="45">
        <f t="shared" si="18"/>
        <v>-51</v>
      </c>
      <c r="R13" s="45">
        <f t="shared" si="18"/>
        <v>110</v>
      </c>
      <c r="S13" s="45">
        <f t="shared" si="18"/>
        <v>139</v>
      </c>
      <c r="T13" s="45">
        <f t="shared" si="18"/>
        <v>372</v>
      </c>
      <c r="U13" s="45">
        <f t="shared" si="18"/>
        <v>-8</v>
      </c>
      <c r="V13" s="45">
        <f t="shared" si="18"/>
        <v>172</v>
      </c>
      <c r="W13" s="45">
        <f t="shared" si="18"/>
        <v>200</v>
      </c>
      <c r="X13" s="47">
        <f t="shared" si="9"/>
        <v>-10.537136982780776</v>
      </c>
      <c r="Z13" s="32">
        <f t="shared" ref="Z13" si="19">Z25+Z26+Z27</f>
        <v>11673</v>
      </c>
    </row>
    <row r="14" spans="1:26" ht="18.75" customHeight="1" x14ac:dyDescent="0.15">
      <c r="A14" s="4" t="s">
        <v>24</v>
      </c>
      <c r="B14" s="45">
        <f>B28+B29+B30+B31</f>
        <v>-252</v>
      </c>
      <c r="C14" s="45">
        <f>C28+C29+C30+C31</f>
        <v>69</v>
      </c>
      <c r="D14" s="46">
        <f t="shared" si="3"/>
        <v>-0.21495327102803741</v>
      </c>
      <c r="E14" s="45">
        <f t="shared" ref="E14:J14" si="20">E28+E29+E30+E31</f>
        <v>-204</v>
      </c>
      <c r="F14" s="45">
        <f t="shared" si="20"/>
        <v>-12</v>
      </c>
      <c r="G14" s="45">
        <f t="shared" si="20"/>
        <v>194</v>
      </c>
      <c r="H14" s="45">
        <f t="shared" si="20"/>
        <v>13</v>
      </c>
      <c r="I14" s="45">
        <f t="shared" si="20"/>
        <v>398</v>
      </c>
      <c r="J14" s="45">
        <f t="shared" si="20"/>
        <v>25</v>
      </c>
      <c r="K14" s="47">
        <f t="shared" si="5"/>
        <v>-8.2324455205811145</v>
      </c>
      <c r="L14" s="48">
        <f t="shared" si="6"/>
        <v>7.8288942695722357</v>
      </c>
      <c r="M14" s="48">
        <f t="shared" si="7"/>
        <v>16.061339790153351</v>
      </c>
      <c r="N14" s="45">
        <f t="shared" ref="N14:W14" si="21">N28+N29+N30+N31</f>
        <v>-48</v>
      </c>
      <c r="O14" s="45">
        <f t="shared" si="21"/>
        <v>81</v>
      </c>
      <c r="P14" s="45">
        <f t="shared" si="21"/>
        <v>647</v>
      </c>
      <c r="Q14" s="45">
        <f t="shared" si="21"/>
        <v>6</v>
      </c>
      <c r="R14" s="45">
        <f t="shared" si="21"/>
        <v>271</v>
      </c>
      <c r="S14" s="45">
        <f t="shared" si="21"/>
        <v>376</v>
      </c>
      <c r="T14" s="45">
        <f t="shared" si="21"/>
        <v>695</v>
      </c>
      <c r="U14" s="45">
        <f t="shared" si="21"/>
        <v>-75</v>
      </c>
      <c r="V14" s="45">
        <f t="shared" si="21"/>
        <v>336</v>
      </c>
      <c r="W14" s="45">
        <f t="shared" si="21"/>
        <v>359</v>
      </c>
      <c r="X14" s="47">
        <f t="shared" si="9"/>
        <v>-1.937046004842615</v>
      </c>
      <c r="Z14" s="32">
        <f t="shared" ref="Z14" si="22">Z28+Z29+Z30+Z31</f>
        <v>24780</v>
      </c>
    </row>
    <row r="15" spans="1:26" ht="18.75" customHeight="1" x14ac:dyDescent="0.15">
      <c r="A15" s="4" t="s">
        <v>23</v>
      </c>
      <c r="B15" s="45">
        <f>B32+B33+B34+B35</f>
        <v>-199</v>
      </c>
      <c r="C15" s="45">
        <f>C32+C33+C34+C35</f>
        <v>50</v>
      </c>
      <c r="D15" s="46">
        <f t="shared" si="3"/>
        <v>-0.20080321285140568</v>
      </c>
      <c r="E15" s="45">
        <f t="shared" ref="E15:J15" si="23">E32+E33+E34+E35</f>
        <v>-166</v>
      </c>
      <c r="F15" s="45">
        <f t="shared" si="23"/>
        <v>12</v>
      </c>
      <c r="G15" s="45">
        <f t="shared" si="23"/>
        <v>108</v>
      </c>
      <c r="H15" s="45">
        <f t="shared" si="23"/>
        <v>-18</v>
      </c>
      <c r="I15" s="45">
        <f t="shared" si="23"/>
        <v>274</v>
      </c>
      <c r="J15" s="45">
        <f t="shared" si="23"/>
        <v>-30</v>
      </c>
      <c r="K15" s="47">
        <f t="shared" si="5"/>
        <v>-8.8321362064378839</v>
      </c>
      <c r="L15" s="48">
        <f t="shared" si="6"/>
        <v>5.7462090981644058</v>
      </c>
      <c r="M15" s="48">
        <f t="shared" si="7"/>
        <v>14.578345304602287</v>
      </c>
      <c r="N15" s="49">
        <f t="shared" ref="N15:W15" si="24">N32+N33+N34+N35</f>
        <v>-33</v>
      </c>
      <c r="O15" s="45">
        <f t="shared" si="24"/>
        <v>38</v>
      </c>
      <c r="P15" s="45">
        <f t="shared" si="24"/>
        <v>514</v>
      </c>
      <c r="Q15" s="45">
        <f t="shared" si="24"/>
        <v>-7</v>
      </c>
      <c r="R15" s="45">
        <f t="shared" si="24"/>
        <v>203</v>
      </c>
      <c r="S15" s="45">
        <f t="shared" si="24"/>
        <v>311</v>
      </c>
      <c r="T15" s="45">
        <f t="shared" si="24"/>
        <v>547</v>
      </c>
      <c r="U15" s="45">
        <f t="shared" si="24"/>
        <v>-45</v>
      </c>
      <c r="V15" s="45">
        <f t="shared" si="24"/>
        <v>271</v>
      </c>
      <c r="W15" s="45">
        <f t="shared" si="24"/>
        <v>276</v>
      </c>
      <c r="X15" s="47">
        <f t="shared" si="9"/>
        <v>-1.7557861133280128</v>
      </c>
      <c r="Z15" s="32">
        <f t="shared" ref="Z15" si="25">Z32+Z33+Z34+Z35</f>
        <v>18795</v>
      </c>
    </row>
    <row r="16" spans="1:26" ht="18.75" customHeight="1" x14ac:dyDescent="0.15">
      <c r="A16" s="2" t="s">
        <v>22</v>
      </c>
      <c r="B16" s="40">
        <f>B36+B37+B38</f>
        <v>-116</v>
      </c>
      <c r="C16" s="40">
        <f>C36+C37+C38</f>
        <v>18</v>
      </c>
      <c r="D16" s="41">
        <f t="shared" si="3"/>
        <v>-0.13432835820895528</v>
      </c>
      <c r="E16" s="40">
        <f t="shared" ref="E16:J16" si="26">E36+E37+E38</f>
        <v>-107</v>
      </c>
      <c r="F16" s="40">
        <f t="shared" si="26"/>
        <v>-2</v>
      </c>
      <c r="G16" s="40">
        <f t="shared" si="26"/>
        <v>15</v>
      </c>
      <c r="H16" s="40">
        <f t="shared" si="26"/>
        <v>1</v>
      </c>
      <c r="I16" s="40">
        <f t="shared" si="26"/>
        <v>122</v>
      </c>
      <c r="J16" s="40">
        <f t="shared" si="26"/>
        <v>3</v>
      </c>
      <c r="K16" s="42">
        <f t="shared" si="5"/>
        <v>-24.153498871331827</v>
      </c>
      <c r="L16" s="43">
        <f t="shared" si="6"/>
        <v>3.386004514672686</v>
      </c>
      <c r="M16" s="43">
        <f t="shared" si="7"/>
        <v>27.539503386004512</v>
      </c>
      <c r="N16" s="40">
        <f t="shared" ref="N16:W16" si="27">N36+N37+N38</f>
        <v>-9</v>
      </c>
      <c r="O16" s="40">
        <f t="shared" si="27"/>
        <v>20</v>
      </c>
      <c r="P16" s="40">
        <f t="shared" si="27"/>
        <v>143</v>
      </c>
      <c r="Q16" s="40">
        <f t="shared" si="27"/>
        <v>20</v>
      </c>
      <c r="R16" s="40">
        <f t="shared" si="27"/>
        <v>71</v>
      </c>
      <c r="S16" s="40">
        <f t="shared" si="27"/>
        <v>72</v>
      </c>
      <c r="T16" s="40">
        <f t="shared" si="27"/>
        <v>152</v>
      </c>
      <c r="U16" s="40">
        <f t="shared" si="27"/>
        <v>0</v>
      </c>
      <c r="V16" s="40">
        <f t="shared" si="27"/>
        <v>67</v>
      </c>
      <c r="W16" s="40">
        <f t="shared" si="27"/>
        <v>85</v>
      </c>
      <c r="X16" s="44">
        <f t="shared" si="9"/>
        <v>-2.0316027088036117</v>
      </c>
      <c r="Z16" s="32">
        <f t="shared" ref="Z16" si="28">Z36+Z37+Z38</f>
        <v>4430</v>
      </c>
    </row>
    <row r="17" spans="1:26" ht="18.75" customHeight="1" x14ac:dyDescent="0.15">
      <c r="A17" s="6" t="s">
        <v>21</v>
      </c>
      <c r="B17" s="36">
        <f>B12+B13+B20</f>
        <v>-942</v>
      </c>
      <c r="C17" s="36">
        <f>C12+C13+C20</f>
        <v>-174</v>
      </c>
      <c r="D17" s="37">
        <f t="shared" si="3"/>
        <v>0.2265625</v>
      </c>
      <c r="E17" s="36">
        <f t="shared" ref="E17:J17" si="29">E12+E13+E20</f>
        <v>-630</v>
      </c>
      <c r="F17" s="36">
        <f t="shared" si="29"/>
        <v>-86</v>
      </c>
      <c r="G17" s="36">
        <f t="shared" si="29"/>
        <v>764</v>
      </c>
      <c r="H17" s="36">
        <f t="shared" si="29"/>
        <v>-31</v>
      </c>
      <c r="I17" s="36">
        <f t="shared" si="29"/>
        <v>1394</v>
      </c>
      <c r="J17" s="36">
        <f t="shared" si="29"/>
        <v>55</v>
      </c>
      <c r="K17" s="38">
        <f t="shared" si="5"/>
        <v>-5.8570326227420209</v>
      </c>
      <c r="L17" s="39">
        <f t="shared" si="6"/>
        <v>7.1028141647220702</v>
      </c>
      <c r="M17" s="39">
        <f t="shared" si="7"/>
        <v>12.959846787464091</v>
      </c>
      <c r="N17" s="36">
        <f t="shared" ref="N17:W17" si="30">N12+N13+N20</f>
        <v>-312</v>
      </c>
      <c r="O17" s="36">
        <f t="shared" si="30"/>
        <v>-88</v>
      </c>
      <c r="P17" s="36">
        <f t="shared" si="30"/>
        <v>2773</v>
      </c>
      <c r="Q17" s="36">
        <f t="shared" si="30"/>
        <v>-131</v>
      </c>
      <c r="R17" s="36">
        <f t="shared" si="30"/>
        <v>1919</v>
      </c>
      <c r="S17" s="36">
        <f t="shared" si="30"/>
        <v>854</v>
      </c>
      <c r="T17" s="36">
        <f t="shared" si="30"/>
        <v>3085</v>
      </c>
      <c r="U17" s="36">
        <f t="shared" si="30"/>
        <v>-43</v>
      </c>
      <c r="V17" s="36">
        <f t="shared" si="30"/>
        <v>2212</v>
      </c>
      <c r="W17" s="36">
        <f t="shared" si="30"/>
        <v>873</v>
      </c>
      <c r="X17" s="38">
        <f t="shared" si="9"/>
        <v>-2.9006256798341439</v>
      </c>
      <c r="Z17" s="32">
        <f t="shared" ref="Z17" si="31">Z12+Z13+Z20</f>
        <v>107563</v>
      </c>
    </row>
    <row r="18" spans="1:26" ht="18.75" customHeight="1" x14ac:dyDescent="0.15">
      <c r="A18" s="4" t="s">
        <v>20</v>
      </c>
      <c r="B18" s="45">
        <f>B14+B22</f>
        <v>-538</v>
      </c>
      <c r="C18" s="45">
        <f>C14+C22</f>
        <v>0</v>
      </c>
      <c r="D18" s="46">
        <f t="shared" si="3"/>
        <v>0</v>
      </c>
      <c r="E18" s="45">
        <f t="shared" ref="E18:J18" si="32">E14+E22</f>
        <v>-353</v>
      </c>
      <c r="F18" s="45">
        <f t="shared" si="32"/>
        <v>-28</v>
      </c>
      <c r="G18" s="45">
        <f t="shared" si="32"/>
        <v>362</v>
      </c>
      <c r="H18" s="45">
        <f t="shared" si="32"/>
        <v>12</v>
      </c>
      <c r="I18" s="45">
        <f t="shared" si="32"/>
        <v>715</v>
      </c>
      <c r="J18" s="45">
        <f t="shared" si="32"/>
        <v>40</v>
      </c>
      <c r="K18" s="47">
        <f t="shared" si="5"/>
        <v>-7.6185954158932958</v>
      </c>
      <c r="L18" s="48">
        <f t="shared" si="6"/>
        <v>7.8128372253636629</v>
      </c>
      <c r="M18" s="48">
        <f t="shared" si="7"/>
        <v>15.431432641256961</v>
      </c>
      <c r="N18" s="45">
        <f t="shared" ref="N18:W18" si="33">N14+N22</f>
        <v>-185</v>
      </c>
      <c r="O18" s="45">
        <f t="shared" si="33"/>
        <v>28</v>
      </c>
      <c r="P18" s="45">
        <f t="shared" si="33"/>
        <v>1279</v>
      </c>
      <c r="Q18" s="45">
        <f t="shared" si="33"/>
        <v>-11</v>
      </c>
      <c r="R18" s="45">
        <f t="shared" si="33"/>
        <v>613</v>
      </c>
      <c r="S18" s="45">
        <f t="shared" si="33"/>
        <v>666</v>
      </c>
      <c r="T18" s="45">
        <f t="shared" si="33"/>
        <v>1464</v>
      </c>
      <c r="U18" s="45">
        <f t="shared" si="33"/>
        <v>-39</v>
      </c>
      <c r="V18" s="45">
        <f t="shared" si="33"/>
        <v>735</v>
      </c>
      <c r="W18" s="45">
        <f t="shared" si="33"/>
        <v>729</v>
      </c>
      <c r="X18" s="47">
        <f t="shared" si="9"/>
        <v>-3.9927483057797728</v>
      </c>
      <c r="Z18" s="32">
        <f t="shared" ref="Z18" si="34">Z14+Z22</f>
        <v>46334</v>
      </c>
    </row>
    <row r="19" spans="1:26" ht="18.75" customHeight="1" x14ac:dyDescent="0.15">
      <c r="A19" s="2" t="s">
        <v>19</v>
      </c>
      <c r="B19" s="40">
        <f>B15+B16+B21+B23</f>
        <v>-725</v>
      </c>
      <c r="C19" s="40">
        <f>C15+C16+C21+C23</f>
        <v>23</v>
      </c>
      <c r="D19" s="41">
        <f t="shared" si="3"/>
        <v>-3.074866310160429E-2</v>
      </c>
      <c r="E19" s="40">
        <f t="shared" ref="E19:J19" si="35">E15+E16+E21+E23</f>
        <v>-696</v>
      </c>
      <c r="F19" s="40">
        <f t="shared" si="35"/>
        <v>-23</v>
      </c>
      <c r="G19" s="40">
        <f t="shared" si="35"/>
        <v>801</v>
      </c>
      <c r="H19" s="40">
        <f t="shared" si="35"/>
        <v>-32</v>
      </c>
      <c r="I19" s="40">
        <f t="shared" si="35"/>
        <v>1497</v>
      </c>
      <c r="J19" s="40">
        <f t="shared" si="35"/>
        <v>-9</v>
      </c>
      <c r="K19" s="42">
        <f t="shared" si="5"/>
        <v>-6.4248130711714211</v>
      </c>
      <c r="L19" s="43">
        <f t="shared" si="6"/>
        <v>7.3940736638050408</v>
      </c>
      <c r="M19" s="43">
        <f t="shared" si="7"/>
        <v>13.818886734976461</v>
      </c>
      <c r="N19" s="50">
        <f t="shared" ref="N19:O19" si="36">N15+N16+N21+N23</f>
        <v>-29</v>
      </c>
      <c r="O19" s="40">
        <f t="shared" si="36"/>
        <v>46</v>
      </c>
      <c r="P19" s="50">
        <f>P15+P16+P21+P23</f>
        <v>4044</v>
      </c>
      <c r="Q19" s="40">
        <f t="shared" ref="Q19:S19" si="37">Q15+Q16+Q21+Q23</f>
        <v>102</v>
      </c>
      <c r="R19" s="40">
        <f t="shared" si="37"/>
        <v>2709</v>
      </c>
      <c r="S19" s="40">
        <f t="shared" si="37"/>
        <v>1335</v>
      </c>
      <c r="T19" s="50">
        <f>T15+T16+T21+T23</f>
        <v>4073</v>
      </c>
      <c r="U19" s="40">
        <f t="shared" ref="U19:W19" si="38">U15+U16+U21+U23</f>
        <v>56</v>
      </c>
      <c r="V19" s="40">
        <f t="shared" si="38"/>
        <v>2820</v>
      </c>
      <c r="W19" s="40">
        <f t="shared" si="38"/>
        <v>1253</v>
      </c>
      <c r="X19" s="44">
        <f t="shared" si="9"/>
        <v>-0.26770054463214249</v>
      </c>
      <c r="Z19" s="32">
        <f>Z15+Z16+Z21+Z23</f>
        <v>108330</v>
      </c>
    </row>
    <row r="20" spans="1:26" ht="18.75" customHeight="1" x14ac:dyDescent="0.15">
      <c r="A20" s="5" t="s">
        <v>18</v>
      </c>
      <c r="B20" s="51">
        <f>E20+N20</f>
        <v>-589</v>
      </c>
      <c r="C20" s="51">
        <v>-103</v>
      </c>
      <c r="D20" s="52">
        <f t="shared" si="3"/>
        <v>0.2119341563786008</v>
      </c>
      <c r="E20" s="51">
        <f>G20-I20</f>
        <v>-422</v>
      </c>
      <c r="F20" s="51">
        <f>H20-J20</f>
        <v>-67</v>
      </c>
      <c r="G20" s="51">
        <v>672</v>
      </c>
      <c r="H20" s="51">
        <v>-18</v>
      </c>
      <c r="I20" s="51">
        <v>1094</v>
      </c>
      <c r="J20" s="51">
        <v>49</v>
      </c>
      <c r="K20" s="38">
        <f t="shared" si="5"/>
        <v>-4.6492668040146752</v>
      </c>
      <c r="L20" s="39">
        <f t="shared" si="6"/>
        <v>7.4035717826963543</v>
      </c>
      <c r="M20" s="39">
        <f t="shared" si="7"/>
        <v>12.052838586711029</v>
      </c>
      <c r="N20" s="51">
        <f>P20-T20</f>
        <v>-167</v>
      </c>
      <c r="O20" s="53">
        <f>Q20-U20</f>
        <v>-36</v>
      </c>
      <c r="P20" s="51">
        <f>R20+S20</f>
        <v>2392</v>
      </c>
      <c r="Q20" s="53">
        <v>-74</v>
      </c>
      <c r="R20" s="53">
        <v>1751</v>
      </c>
      <c r="S20" s="53">
        <v>641</v>
      </c>
      <c r="T20" s="51">
        <f>V20+W20</f>
        <v>2559</v>
      </c>
      <c r="U20" s="53">
        <v>-38</v>
      </c>
      <c r="V20" s="53">
        <v>1965</v>
      </c>
      <c r="W20" s="53">
        <v>594</v>
      </c>
      <c r="X20" s="54">
        <f t="shared" si="9"/>
        <v>-1.8398757257593619</v>
      </c>
      <c r="Z20" s="8">
        <v>90767</v>
      </c>
    </row>
    <row r="21" spans="1:26" ht="18.75" customHeight="1" x14ac:dyDescent="0.15">
      <c r="A21" s="3" t="s">
        <v>17</v>
      </c>
      <c r="B21" s="55">
        <f t="shared" ref="B21:B38" si="39">E21+N21</f>
        <v>-243</v>
      </c>
      <c r="C21" s="55">
        <v>31</v>
      </c>
      <c r="D21" s="56">
        <f t="shared" si="3"/>
        <v>-0.11313868613138689</v>
      </c>
      <c r="E21" s="55">
        <f t="shared" ref="E21:F38" si="40">G21-I21</f>
        <v>-277</v>
      </c>
      <c r="F21" s="55">
        <f t="shared" si="40"/>
        <v>14</v>
      </c>
      <c r="G21" s="55">
        <v>584</v>
      </c>
      <c r="H21" s="55">
        <v>-10</v>
      </c>
      <c r="I21" s="55">
        <v>861</v>
      </c>
      <c r="J21" s="55">
        <v>-24</v>
      </c>
      <c r="K21" s="47">
        <f t="shared" si="5"/>
        <v>-3.985783559002547</v>
      </c>
      <c r="L21" s="48">
        <f t="shared" si="6"/>
        <v>8.4032404276443593</v>
      </c>
      <c r="M21" s="48">
        <f t="shared" si="7"/>
        <v>12.389023986646906</v>
      </c>
      <c r="N21" s="55">
        <f t="shared" ref="N21:O38" si="41">P21-T21</f>
        <v>34</v>
      </c>
      <c r="O21" s="55">
        <f t="shared" si="41"/>
        <v>17</v>
      </c>
      <c r="P21" s="55">
        <f t="shared" ref="P21:P38" si="42">R21+S21</f>
        <v>2686</v>
      </c>
      <c r="Q21" s="55">
        <v>79</v>
      </c>
      <c r="R21" s="55">
        <v>1896</v>
      </c>
      <c r="S21" s="55">
        <v>790</v>
      </c>
      <c r="T21" s="55">
        <f t="shared" ref="T21:T38" si="43">V21+W21</f>
        <v>2652</v>
      </c>
      <c r="U21" s="55">
        <v>62</v>
      </c>
      <c r="V21" s="55">
        <v>1957</v>
      </c>
      <c r="W21" s="55">
        <v>695</v>
      </c>
      <c r="X21" s="47">
        <f t="shared" si="9"/>
        <v>0.48922975092450033</v>
      </c>
      <c r="Z21" s="8">
        <v>69497</v>
      </c>
    </row>
    <row r="22" spans="1:26" ht="18.75" customHeight="1" x14ac:dyDescent="0.15">
      <c r="A22" s="3" t="s">
        <v>16</v>
      </c>
      <c r="B22" s="55">
        <f t="shared" si="39"/>
        <v>-286</v>
      </c>
      <c r="C22" s="55">
        <v>-69</v>
      </c>
      <c r="D22" s="56">
        <f t="shared" si="3"/>
        <v>0.31797235023041481</v>
      </c>
      <c r="E22" s="55">
        <f t="shared" si="40"/>
        <v>-149</v>
      </c>
      <c r="F22" s="55">
        <f t="shared" si="40"/>
        <v>-16</v>
      </c>
      <c r="G22" s="55">
        <v>168</v>
      </c>
      <c r="H22" s="55">
        <v>-1</v>
      </c>
      <c r="I22" s="55">
        <v>317</v>
      </c>
      <c r="J22" s="55">
        <v>15</v>
      </c>
      <c r="K22" s="47">
        <f t="shared" si="5"/>
        <v>-6.912870000927902</v>
      </c>
      <c r="L22" s="48">
        <f t="shared" si="6"/>
        <v>7.7943769137979029</v>
      </c>
      <c r="M22" s="48">
        <f t="shared" si="7"/>
        <v>14.707246914725806</v>
      </c>
      <c r="N22" s="55">
        <f t="shared" si="41"/>
        <v>-137</v>
      </c>
      <c r="O22" s="55">
        <f t="shared" si="41"/>
        <v>-53</v>
      </c>
      <c r="P22" s="55">
        <f t="shared" si="42"/>
        <v>632</v>
      </c>
      <c r="Q22" s="55">
        <v>-17</v>
      </c>
      <c r="R22" s="55">
        <v>342</v>
      </c>
      <c r="S22" s="55">
        <v>290</v>
      </c>
      <c r="T22" s="55">
        <f t="shared" si="43"/>
        <v>769</v>
      </c>
      <c r="U22" s="55">
        <v>36</v>
      </c>
      <c r="V22" s="55">
        <v>399</v>
      </c>
      <c r="W22" s="55">
        <v>370</v>
      </c>
      <c r="X22" s="47">
        <f t="shared" si="9"/>
        <v>-6.3561287927994803</v>
      </c>
      <c r="Z22" s="8">
        <v>21554</v>
      </c>
    </row>
    <row r="23" spans="1:26" ht="18.75" customHeight="1" x14ac:dyDescent="0.15">
      <c r="A23" s="1" t="s">
        <v>15</v>
      </c>
      <c r="B23" s="57">
        <f t="shared" si="39"/>
        <v>-167</v>
      </c>
      <c r="C23" s="57">
        <v>-76</v>
      </c>
      <c r="D23" s="58">
        <f t="shared" si="3"/>
        <v>0.83516483516483508</v>
      </c>
      <c r="E23" s="57">
        <f>G23-I23</f>
        <v>-146</v>
      </c>
      <c r="F23" s="57">
        <f t="shared" si="40"/>
        <v>-47</v>
      </c>
      <c r="G23" s="57">
        <v>94</v>
      </c>
      <c r="H23" s="57">
        <v>-5</v>
      </c>
      <c r="I23" s="57">
        <v>240</v>
      </c>
      <c r="J23" s="57">
        <v>42</v>
      </c>
      <c r="K23" s="42">
        <f t="shared" si="5"/>
        <v>-9.3541773449513066</v>
      </c>
      <c r="L23" s="43">
        <f t="shared" si="6"/>
        <v>6.02255253716043</v>
      </c>
      <c r="M23" s="43">
        <f t="shared" si="7"/>
        <v>15.376729882111738</v>
      </c>
      <c r="N23" s="59">
        <f t="shared" si="41"/>
        <v>-21</v>
      </c>
      <c r="O23" s="57">
        <f t="shared" si="41"/>
        <v>-29</v>
      </c>
      <c r="P23" s="59">
        <f t="shared" si="42"/>
        <v>701</v>
      </c>
      <c r="Q23" s="57">
        <v>10</v>
      </c>
      <c r="R23" s="57">
        <v>539</v>
      </c>
      <c r="S23" s="57">
        <v>162</v>
      </c>
      <c r="T23" s="59">
        <f t="shared" si="43"/>
        <v>722</v>
      </c>
      <c r="U23" s="57">
        <v>39</v>
      </c>
      <c r="V23" s="57">
        <v>525</v>
      </c>
      <c r="W23" s="57">
        <v>197</v>
      </c>
      <c r="X23" s="60">
        <f t="shared" si="9"/>
        <v>-1.345463864684777</v>
      </c>
      <c r="Z23" s="8">
        <v>15608</v>
      </c>
    </row>
    <row r="24" spans="1:26" ht="18.75" customHeight="1" x14ac:dyDescent="0.15">
      <c r="A24" s="7" t="s">
        <v>14</v>
      </c>
      <c r="B24" s="61">
        <f t="shared" si="39"/>
        <v>-55</v>
      </c>
      <c r="C24" s="61">
        <v>15</v>
      </c>
      <c r="D24" s="62">
        <f t="shared" si="3"/>
        <v>-0.2142857142857143</v>
      </c>
      <c r="E24" s="51">
        <f t="shared" si="40"/>
        <v>-33</v>
      </c>
      <c r="F24" s="61">
        <f t="shared" si="40"/>
        <v>24</v>
      </c>
      <c r="G24" s="61">
        <v>36</v>
      </c>
      <c r="H24" s="61">
        <v>0</v>
      </c>
      <c r="I24" s="61">
        <v>69</v>
      </c>
      <c r="J24" s="61">
        <v>-24</v>
      </c>
      <c r="K24" s="34">
        <f t="shared" si="5"/>
        <v>-6.4415381612336526</v>
      </c>
      <c r="L24" s="35">
        <f t="shared" si="6"/>
        <v>7.0271325395276207</v>
      </c>
      <c r="M24" s="35">
        <f t="shared" si="7"/>
        <v>13.468670700761272</v>
      </c>
      <c r="N24" s="51">
        <f t="shared" si="41"/>
        <v>-22</v>
      </c>
      <c r="O24" s="61">
        <f t="shared" si="41"/>
        <v>-9</v>
      </c>
      <c r="P24" s="61">
        <f t="shared" si="42"/>
        <v>132</v>
      </c>
      <c r="Q24" s="61">
        <v>-6</v>
      </c>
      <c r="R24" s="61">
        <v>58</v>
      </c>
      <c r="S24" s="61">
        <v>74</v>
      </c>
      <c r="T24" s="61">
        <f t="shared" si="43"/>
        <v>154</v>
      </c>
      <c r="U24" s="61">
        <v>3</v>
      </c>
      <c r="V24" s="61">
        <v>75</v>
      </c>
      <c r="W24" s="61">
        <v>79</v>
      </c>
      <c r="X24" s="34">
        <f t="shared" si="9"/>
        <v>-4.2943587741557678</v>
      </c>
      <c r="Z24" s="8">
        <v>5123</v>
      </c>
    </row>
    <row r="25" spans="1:26" ht="18.75" customHeight="1" x14ac:dyDescent="0.15">
      <c r="A25" s="5" t="s">
        <v>13</v>
      </c>
      <c r="B25" s="51">
        <f t="shared" si="39"/>
        <v>-45</v>
      </c>
      <c r="C25" s="51">
        <v>-11</v>
      </c>
      <c r="D25" s="52">
        <f t="shared" si="3"/>
        <v>0.32352941176470584</v>
      </c>
      <c r="E25" s="51">
        <f>G25-I25</f>
        <v>-29</v>
      </c>
      <c r="F25" s="51">
        <f t="shared" si="40"/>
        <v>-6</v>
      </c>
      <c r="G25" s="51">
        <v>3</v>
      </c>
      <c r="H25" s="51">
        <v>-1</v>
      </c>
      <c r="I25" s="51">
        <v>32</v>
      </c>
      <c r="J25" s="51">
        <v>5</v>
      </c>
      <c r="K25" s="38">
        <f t="shared" si="5"/>
        <v>-22.137404580152673</v>
      </c>
      <c r="L25" s="39">
        <f t="shared" si="6"/>
        <v>2.2900763358778629</v>
      </c>
      <c r="M25" s="39">
        <f t="shared" si="7"/>
        <v>24.427480916030532</v>
      </c>
      <c r="N25" s="51">
        <f>P25-T25</f>
        <v>-16</v>
      </c>
      <c r="O25" s="51">
        <f t="shared" si="41"/>
        <v>-5</v>
      </c>
      <c r="P25" s="51">
        <f t="shared" si="42"/>
        <v>28</v>
      </c>
      <c r="Q25" s="51">
        <v>-3</v>
      </c>
      <c r="R25" s="51">
        <v>12</v>
      </c>
      <c r="S25" s="51">
        <v>16</v>
      </c>
      <c r="T25" s="51">
        <f t="shared" si="43"/>
        <v>44</v>
      </c>
      <c r="U25" s="51">
        <v>2</v>
      </c>
      <c r="V25" s="51">
        <v>16</v>
      </c>
      <c r="W25" s="51">
        <v>28</v>
      </c>
      <c r="X25" s="54">
        <f t="shared" si="9"/>
        <v>-12.213740458015266</v>
      </c>
      <c r="Z25" s="8">
        <v>1310</v>
      </c>
    </row>
    <row r="26" spans="1:26" ht="18.75" customHeight="1" x14ac:dyDescent="0.15">
      <c r="A26" s="3" t="s">
        <v>12</v>
      </c>
      <c r="B26" s="55">
        <f t="shared" si="39"/>
        <v>-79</v>
      </c>
      <c r="C26" s="55">
        <v>-15</v>
      </c>
      <c r="D26" s="56">
        <f t="shared" si="3"/>
        <v>0.234375</v>
      </c>
      <c r="E26" s="55">
        <f t="shared" si="40"/>
        <v>-54</v>
      </c>
      <c r="F26" s="55">
        <f t="shared" si="40"/>
        <v>-12</v>
      </c>
      <c r="G26" s="55">
        <v>12</v>
      </c>
      <c r="H26" s="55">
        <v>-3</v>
      </c>
      <c r="I26" s="55">
        <v>66</v>
      </c>
      <c r="J26" s="55">
        <v>9</v>
      </c>
      <c r="K26" s="47">
        <f t="shared" si="5"/>
        <v>-18.455228981544771</v>
      </c>
      <c r="L26" s="48">
        <f t="shared" si="6"/>
        <v>4.1011619958988383</v>
      </c>
      <c r="M26" s="48">
        <f t="shared" si="7"/>
        <v>22.556390977443609</v>
      </c>
      <c r="N26" s="55">
        <f t="shared" si="41"/>
        <v>-25</v>
      </c>
      <c r="O26" s="55">
        <f t="shared" si="41"/>
        <v>-3</v>
      </c>
      <c r="P26" s="55">
        <f t="shared" si="42"/>
        <v>72</v>
      </c>
      <c r="Q26" s="55">
        <v>-9</v>
      </c>
      <c r="R26" s="55">
        <v>43</v>
      </c>
      <c r="S26" s="55">
        <v>29</v>
      </c>
      <c r="T26" s="55">
        <f t="shared" si="43"/>
        <v>97</v>
      </c>
      <c r="U26" s="55">
        <v>-6</v>
      </c>
      <c r="V26" s="55">
        <v>46</v>
      </c>
      <c r="W26" s="55">
        <v>51</v>
      </c>
      <c r="X26" s="47">
        <f t="shared" si="9"/>
        <v>-8.5440874914559135</v>
      </c>
      <c r="Z26" s="8">
        <v>2926</v>
      </c>
    </row>
    <row r="27" spans="1:26" ht="18.75" customHeight="1" x14ac:dyDescent="0.15">
      <c r="A27" s="1" t="s">
        <v>11</v>
      </c>
      <c r="B27" s="57">
        <f t="shared" si="39"/>
        <v>-174</v>
      </c>
      <c r="C27" s="57">
        <v>-60</v>
      </c>
      <c r="D27" s="58">
        <f t="shared" si="3"/>
        <v>0.52631578947368429</v>
      </c>
      <c r="E27" s="57">
        <f t="shared" si="40"/>
        <v>-92</v>
      </c>
      <c r="F27" s="57">
        <f t="shared" si="40"/>
        <v>-25</v>
      </c>
      <c r="G27" s="57">
        <v>41</v>
      </c>
      <c r="H27" s="57">
        <v>-9</v>
      </c>
      <c r="I27" s="57">
        <v>133</v>
      </c>
      <c r="J27" s="57">
        <v>16</v>
      </c>
      <c r="K27" s="42">
        <f t="shared" si="5"/>
        <v>-12.37057953475864</v>
      </c>
      <c r="L27" s="43">
        <f t="shared" si="6"/>
        <v>5.5129756622293939</v>
      </c>
      <c r="M27" s="43">
        <f t="shared" si="7"/>
        <v>17.883555196988034</v>
      </c>
      <c r="N27" s="59">
        <f t="shared" si="41"/>
        <v>-82</v>
      </c>
      <c r="O27" s="63">
        <f t="shared" si="41"/>
        <v>-35</v>
      </c>
      <c r="P27" s="59">
        <f t="shared" si="42"/>
        <v>149</v>
      </c>
      <c r="Q27" s="63">
        <v>-39</v>
      </c>
      <c r="R27" s="63">
        <v>55</v>
      </c>
      <c r="S27" s="63">
        <v>94</v>
      </c>
      <c r="T27" s="59">
        <f t="shared" si="43"/>
        <v>231</v>
      </c>
      <c r="U27" s="63">
        <v>-4</v>
      </c>
      <c r="V27" s="63">
        <v>110</v>
      </c>
      <c r="W27" s="63">
        <v>121</v>
      </c>
      <c r="X27" s="60">
        <f t="shared" si="9"/>
        <v>-11.025951324458788</v>
      </c>
      <c r="Z27" s="8">
        <v>7437</v>
      </c>
    </row>
    <row r="28" spans="1:26" ht="18.75" customHeight="1" x14ac:dyDescent="0.15">
      <c r="A28" s="5" t="s">
        <v>10</v>
      </c>
      <c r="B28" s="51">
        <f t="shared" si="39"/>
        <v>-56</v>
      </c>
      <c r="C28" s="51">
        <v>-8</v>
      </c>
      <c r="D28" s="52">
        <f t="shared" si="3"/>
        <v>0.16666666666666674</v>
      </c>
      <c r="E28" s="51">
        <f t="shared" si="40"/>
        <v>-41</v>
      </c>
      <c r="F28" s="51">
        <f t="shared" si="40"/>
        <v>-15</v>
      </c>
      <c r="G28" s="51">
        <v>11</v>
      </c>
      <c r="H28" s="51">
        <v>-6</v>
      </c>
      <c r="I28" s="51">
        <v>52</v>
      </c>
      <c r="J28" s="51">
        <v>9</v>
      </c>
      <c r="K28" s="38">
        <f t="shared" si="5"/>
        <v>-14.544164597374955</v>
      </c>
      <c r="L28" s="39">
        <f t="shared" si="6"/>
        <v>3.9020929407591343</v>
      </c>
      <c r="M28" s="39">
        <f t="shared" si="7"/>
        <v>18.446257538134091</v>
      </c>
      <c r="N28" s="51">
        <f t="shared" si="41"/>
        <v>-15</v>
      </c>
      <c r="O28" s="51">
        <f t="shared" si="41"/>
        <v>7</v>
      </c>
      <c r="P28" s="51">
        <f t="shared" si="42"/>
        <v>56</v>
      </c>
      <c r="Q28" s="51">
        <v>-5</v>
      </c>
      <c r="R28" s="51">
        <v>30</v>
      </c>
      <c r="S28" s="51">
        <v>26</v>
      </c>
      <c r="T28" s="51">
        <f t="shared" si="43"/>
        <v>71</v>
      </c>
      <c r="U28" s="51">
        <v>-12</v>
      </c>
      <c r="V28" s="51">
        <v>35</v>
      </c>
      <c r="W28" s="51">
        <v>36</v>
      </c>
      <c r="X28" s="38">
        <f t="shared" si="9"/>
        <v>-5.3210358283079113</v>
      </c>
      <c r="Z28" s="8">
        <v>2819</v>
      </c>
    </row>
    <row r="29" spans="1:26" ht="18.75" customHeight="1" x14ac:dyDescent="0.15">
      <c r="A29" s="3" t="s">
        <v>9</v>
      </c>
      <c r="B29" s="55">
        <f t="shared" si="39"/>
        <v>-49</v>
      </c>
      <c r="C29" s="55">
        <v>12</v>
      </c>
      <c r="D29" s="56">
        <f t="shared" si="3"/>
        <v>-0.19672131147540983</v>
      </c>
      <c r="E29" s="55">
        <f t="shared" si="40"/>
        <v>-39</v>
      </c>
      <c r="F29" s="55">
        <f t="shared" si="40"/>
        <v>11</v>
      </c>
      <c r="G29" s="55">
        <v>81</v>
      </c>
      <c r="H29" s="55">
        <v>22</v>
      </c>
      <c r="I29" s="55">
        <v>120</v>
      </c>
      <c r="J29" s="55">
        <v>11</v>
      </c>
      <c r="K29" s="47">
        <f t="shared" si="5"/>
        <v>-5.1261829652996846</v>
      </c>
      <c r="L29" s="48">
        <f t="shared" si="6"/>
        <v>10.646687697160884</v>
      </c>
      <c r="M29" s="48">
        <f t="shared" si="7"/>
        <v>15.772870662460567</v>
      </c>
      <c r="N29" s="53">
        <f t="shared" si="41"/>
        <v>-10</v>
      </c>
      <c r="O29" s="55">
        <f t="shared" si="41"/>
        <v>1</v>
      </c>
      <c r="P29" s="53">
        <f>R29+S29</f>
        <v>217</v>
      </c>
      <c r="Q29" s="55">
        <v>-31</v>
      </c>
      <c r="R29" s="55">
        <v>80</v>
      </c>
      <c r="S29" s="55">
        <v>137</v>
      </c>
      <c r="T29" s="53">
        <f>V29+W29</f>
        <v>227</v>
      </c>
      <c r="U29" s="55">
        <v>-32</v>
      </c>
      <c r="V29" s="55">
        <v>101</v>
      </c>
      <c r="W29" s="55">
        <v>126</v>
      </c>
      <c r="X29" s="47">
        <f t="shared" si="9"/>
        <v>-1.3144058885383807</v>
      </c>
      <c r="Z29" s="8">
        <v>7608</v>
      </c>
    </row>
    <row r="30" spans="1:26" ht="18.75" customHeight="1" x14ac:dyDescent="0.15">
      <c r="A30" s="3" t="s">
        <v>8</v>
      </c>
      <c r="B30" s="55">
        <f>E30+N30</f>
        <v>-105</v>
      </c>
      <c r="C30" s="55">
        <v>6</v>
      </c>
      <c r="D30" s="56">
        <f t="shared" si="3"/>
        <v>-5.4054054054054057E-2</v>
      </c>
      <c r="E30" s="55">
        <f>G30-I30</f>
        <v>-64</v>
      </c>
      <c r="F30" s="55">
        <f t="shared" si="40"/>
        <v>0</v>
      </c>
      <c r="G30" s="55">
        <v>59</v>
      </c>
      <c r="H30" s="55">
        <v>12</v>
      </c>
      <c r="I30" s="55">
        <v>123</v>
      </c>
      <c r="J30" s="55">
        <v>12</v>
      </c>
      <c r="K30" s="54">
        <f t="shared" si="5"/>
        <v>-8.4466147551801516</v>
      </c>
      <c r="L30" s="64">
        <f t="shared" si="6"/>
        <v>7.7867229774317011</v>
      </c>
      <c r="M30" s="64">
        <f t="shared" si="7"/>
        <v>16.233337732611851</v>
      </c>
      <c r="N30" s="55">
        <f t="shared" si="41"/>
        <v>-41</v>
      </c>
      <c r="O30" s="55">
        <f t="shared" si="41"/>
        <v>6</v>
      </c>
      <c r="P30" s="55">
        <f t="shared" si="42"/>
        <v>179</v>
      </c>
      <c r="Q30" s="55">
        <v>26</v>
      </c>
      <c r="R30" s="55">
        <v>92</v>
      </c>
      <c r="S30" s="55">
        <v>87</v>
      </c>
      <c r="T30" s="55">
        <f t="shared" si="43"/>
        <v>220</v>
      </c>
      <c r="U30" s="55">
        <v>20</v>
      </c>
      <c r="V30" s="55">
        <v>121</v>
      </c>
      <c r="W30" s="55">
        <v>99</v>
      </c>
      <c r="X30" s="47">
        <f t="shared" si="9"/>
        <v>-5.4111125775372839</v>
      </c>
      <c r="Z30" s="8">
        <v>7577</v>
      </c>
    </row>
    <row r="31" spans="1:26" ht="18.75" customHeight="1" x14ac:dyDescent="0.15">
      <c r="A31" s="1" t="s">
        <v>7</v>
      </c>
      <c r="B31" s="57">
        <f t="shared" si="39"/>
        <v>-42</v>
      </c>
      <c r="C31" s="57">
        <v>59</v>
      </c>
      <c r="D31" s="58">
        <f t="shared" si="3"/>
        <v>-0.58415841584158423</v>
      </c>
      <c r="E31" s="57">
        <f t="shared" si="40"/>
        <v>-60</v>
      </c>
      <c r="F31" s="57">
        <f t="shared" si="40"/>
        <v>-8</v>
      </c>
      <c r="G31" s="57">
        <v>43</v>
      </c>
      <c r="H31" s="57">
        <v>-15</v>
      </c>
      <c r="I31" s="57">
        <v>103</v>
      </c>
      <c r="J31" s="57">
        <v>-7</v>
      </c>
      <c r="K31" s="42">
        <f t="shared" si="5"/>
        <v>-8.8547815820543097</v>
      </c>
      <c r="L31" s="43">
        <f t="shared" si="6"/>
        <v>6.3459268004722551</v>
      </c>
      <c r="M31" s="43">
        <f t="shared" si="7"/>
        <v>15.200708382526564</v>
      </c>
      <c r="N31" s="57">
        <f t="shared" si="41"/>
        <v>18</v>
      </c>
      <c r="O31" s="57">
        <f t="shared" si="41"/>
        <v>67</v>
      </c>
      <c r="P31" s="57">
        <f t="shared" si="42"/>
        <v>195</v>
      </c>
      <c r="Q31" s="57">
        <v>16</v>
      </c>
      <c r="R31" s="57">
        <v>69</v>
      </c>
      <c r="S31" s="57">
        <v>126</v>
      </c>
      <c r="T31" s="57">
        <f t="shared" si="43"/>
        <v>177</v>
      </c>
      <c r="U31" s="57">
        <v>-51</v>
      </c>
      <c r="V31" s="57">
        <v>79</v>
      </c>
      <c r="W31" s="57">
        <v>98</v>
      </c>
      <c r="X31" s="44">
        <f t="shared" si="9"/>
        <v>2.6564344746162929</v>
      </c>
      <c r="Z31" s="8">
        <v>6776</v>
      </c>
    </row>
    <row r="32" spans="1:26" ht="18.75" customHeight="1" x14ac:dyDescent="0.15">
      <c r="A32" s="5" t="s">
        <v>6</v>
      </c>
      <c r="B32" s="51">
        <f t="shared" si="39"/>
        <v>19</v>
      </c>
      <c r="C32" s="51">
        <v>14</v>
      </c>
      <c r="D32" s="52">
        <f t="shared" si="3"/>
        <v>2.8</v>
      </c>
      <c r="E32" s="51">
        <f t="shared" si="40"/>
        <v>8</v>
      </c>
      <c r="F32" s="51">
        <f t="shared" si="40"/>
        <v>14</v>
      </c>
      <c r="G32" s="51">
        <v>22</v>
      </c>
      <c r="H32" s="51">
        <v>8</v>
      </c>
      <c r="I32" s="51">
        <v>14</v>
      </c>
      <c r="J32" s="51">
        <v>-6</v>
      </c>
      <c r="K32" s="38">
        <f t="shared" si="5"/>
        <v>4.8573163327261693</v>
      </c>
      <c r="L32" s="39">
        <f t="shared" si="6"/>
        <v>13.357619914996965</v>
      </c>
      <c r="M32" s="39">
        <f t="shared" si="7"/>
        <v>8.500303582270794</v>
      </c>
      <c r="N32" s="51">
        <f t="shared" si="41"/>
        <v>11</v>
      </c>
      <c r="O32" s="53">
        <f t="shared" si="41"/>
        <v>0</v>
      </c>
      <c r="P32" s="51">
        <f t="shared" si="42"/>
        <v>86</v>
      </c>
      <c r="Q32" s="53">
        <v>11</v>
      </c>
      <c r="R32" s="53">
        <v>26</v>
      </c>
      <c r="S32" s="53">
        <v>60</v>
      </c>
      <c r="T32" s="51">
        <f t="shared" si="43"/>
        <v>75</v>
      </c>
      <c r="U32" s="53">
        <v>11</v>
      </c>
      <c r="V32" s="53">
        <v>25</v>
      </c>
      <c r="W32" s="53">
        <v>50</v>
      </c>
      <c r="X32" s="54">
        <f t="shared" si="9"/>
        <v>6.6788099574984825</v>
      </c>
      <c r="Z32" s="8">
        <v>1647</v>
      </c>
    </row>
    <row r="33" spans="1:26" ht="18.75" customHeight="1" x14ac:dyDescent="0.15">
      <c r="A33" s="3" t="s">
        <v>5</v>
      </c>
      <c r="B33" s="55">
        <f t="shared" si="39"/>
        <v>-149</v>
      </c>
      <c r="C33" s="55">
        <v>-22</v>
      </c>
      <c r="D33" s="56">
        <f t="shared" si="3"/>
        <v>0.17322834645669283</v>
      </c>
      <c r="E33" s="55">
        <f t="shared" si="40"/>
        <v>-100</v>
      </c>
      <c r="F33" s="55">
        <f t="shared" si="40"/>
        <v>-5</v>
      </c>
      <c r="G33" s="55">
        <v>34</v>
      </c>
      <c r="H33" s="55">
        <v>-15</v>
      </c>
      <c r="I33" s="55">
        <v>134</v>
      </c>
      <c r="J33" s="55">
        <v>-10</v>
      </c>
      <c r="K33" s="47">
        <f t="shared" si="5"/>
        <v>-13.810247203424941</v>
      </c>
      <c r="L33" s="48">
        <f t="shared" si="6"/>
        <v>4.69548404916448</v>
      </c>
      <c r="M33" s="48">
        <f t="shared" si="7"/>
        <v>18.505731252589424</v>
      </c>
      <c r="N33" s="55">
        <f t="shared" si="41"/>
        <v>-49</v>
      </c>
      <c r="O33" s="55">
        <f t="shared" si="41"/>
        <v>-17</v>
      </c>
      <c r="P33" s="55">
        <f t="shared" si="42"/>
        <v>175</v>
      </c>
      <c r="Q33" s="55">
        <v>-13</v>
      </c>
      <c r="R33" s="55">
        <v>57</v>
      </c>
      <c r="S33" s="55">
        <v>118</v>
      </c>
      <c r="T33" s="55">
        <f t="shared" si="43"/>
        <v>224</v>
      </c>
      <c r="U33" s="55">
        <v>4</v>
      </c>
      <c r="V33" s="55">
        <v>120</v>
      </c>
      <c r="W33" s="55">
        <v>104</v>
      </c>
      <c r="X33" s="47">
        <f t="shared" si="9"/>
        <v>-6.7670211296782208</v>
      </c>
      <c r="Z33" s="8">
        <v>7241</v>
      </c>
    </row>
    <row r="34" spans="1:26" ht="18.75" customHeight="1" x14ac:dyDescent="0.15">
      <c r="A34" s="3" t="s">
        <v>4</v>
      </c>
      <c r="B34" s="55">
        <f t="shared" si="39"/>
        <v>-34</v>
      </c>
      <c r="C34" s="55">
        <v>29</v>
      </c>
      <c r="D34" s="56">
        <f t="shared" si="3"/>
        <v>-0.46031746031746035</v>
      </c>
      <c r="E34" s="55">
        <f t="shared" si="40"/>
        <v>-37</v>
      </c>
      <c r="F34" s="55">
        <f t="shared" si="40"/>
        <v>-6</v>
      </c>
      <c r="G34" s="55">
        <v>29</v>
      </c>
      <c r="H34" s="55">
        <v>-1</v>
      </c>
      <c r="I34" s="55">
        <v>66</v>
      </c>
      <c r="J34" s="55">
        <v>5</v>
      </c>
      <c r="K34" s="47">
        <f t="shared" si="5"/>
        <v>-7.5649151502760175</v>
      </c>
      <c r="L34" s="48">
        <f t="shared" si="6"/>
        <v>5.9292578204866073</v>
      </c>
      <c r="M34" s="48">
        <f t="shared" si="7"/>
        <v>13.494172970762625</v>
      </c>
      <c r="N34" s="55">
        <f t="shared" si="41"/>
        <v>3</v>
      </c>
      <c r="O34" s="55">
        <f t="shared" si="41"/>
        <v>35</v>
      </c>
      <c r="P34" s="55">
        <f t="shared" si="42"/>
        <v>126</v>
      </c>
      <c r="Q34" s="55">
        <v>9</v>
      </c>
      <c r="R34" s="55">
        <v>59</v>
      </c>
      <c r="S34" s="55">
        <v>67</v>
      </c>
      <c r="T34" s="55">
        <f t="shared" si="43"/>
        <v>123</v>
      </c>
      <c r="U34" s="55">
        <v>-26</v>
      </c>
      <c r="V34" s="55">
        <v>69</v>
      </c>
      <c r="W34" s="55">
        <v>54</v>
      </c>
      <c r="X34" s="47">
        <f t="shared" si="9"/>
        <v>0.61337149867102847</v>
      </c>
      <c r="Z34" s="8">
        <v>4891</v>
      </c>
    </row>
    <row r="35" spans="1:26" ht="18.75" customHeight="1" x14ac:dyDescent="0.15">
      <c r="A35" s="1" t="s">
        <v>3</v>
      </c>
      <c r="B35" s="57">
        <f>E35+N35</f>
        <v>-35</v>
      </c>
      <c r="C35" s="57">
        <v>29</v>
      </c>
      <c r="D35" s="58">
        <f t="shared" si="3"/>
        <v>-0.453125</v>
      </c>
      <c r="E35" s="57">
        <f t="shared" si="40"/>
        <v>-37</v>
      </c>
      <c r="F35" s="57">
        <f t="shared" si="40"/>
        <v>9</v>
      </c>
      <c r="G35" s="57">
        <v>23</v>
      </c>
      <c r="H35" s="57">
        <v>-10</v>
      </c>
      <c r="I35" s="57">
        <v>60</v>
      </c>
      <c r="J35" s="57">
        <v>-19</v>
      </c>
      <c r="K35" s="42">
        <f t="shared" si="5"/>
        <v>-7.3763955342902712</v>
      </c>
      <c r="L35" s="43">
        <f t="shared" si="6"/>
        <v>4.585326953748007</v>
      </c>
      <c r="M35" s="43">
        <f t="shared" si="7"/>
        <v>11.961722488038278</v>
      </c>
      <c r="N35" s="59">
        <f t="shared" si="41"/>
        <v>2</v>
      </c>
      <c r="O35" s="63">
        <f t="shared" si="41"/>
        <v>20</v>
      </c>
      <c r="P35" s="59">
        <f t="shared" si="42"/>
        <v>127</v>
      </c>
      <c r="Q35" s="63">
        <v>-14</v>
      </c>
      <c r="R35" s="63">
        <v>61</v>
      </c>
      <c r="S35" s="63">
        <v>66</v>
      </c>
      <c r="T35" s="59">
        <f t="shared" si="43"/>
        <v>125</v>
      </c>
      <c r="U35" s="63">
        <v>-34</v>
      </c>
      <c r="V35" s="63">
        <v>57</v>
      </c>
      <c r="W35" s="63">
        <v>68</v>
      </c>
      <c r="X35" s="60">
        <f t="shared" si="9"/>
        <v>0.39872408293460926</v>
      </c>
      <c r="Z35" s="8">
        <v>5016</v>
      </c>
    </row>
    <row r="36" spans="1:26" ht="18.75" customHeight="1" x14ac:dyDescent="0.15">
      <c r="A36" s="5" t="s">
        <v>2</v>
      </c>
      <c r="B36" s="51">
        <f t="shared" si="39"/>
        <v>-38</v>
      </c>
      <c r="C36" s="51">
        <v>9</v>
      </c>
      <c r="D36" s="52">
        <f t="shared" si="3"/>
        <v>-0.19148936170212771</v>
      </c>
      <c r="E36" s="51">
        <f t="shared" si="40"/>
        <v>-49</v>
      </c>
      <c r="F36" s="51">
        <f t="shared" si="40"/>
        <v>-3</v>
      </c>
      <c r="G36" s="51">
        <v>5</v>
      </c>
      <c r="H36" s="51">
        <v>-5</v>
      </c>
      <c r="I36" s="51">
        <v>54</v>
      </c>
      <c r="J36" s="51">
        <v>-2</v>
      </c>
      <c r="K36" s="38">
        <f t="shared" si="5"/>
        <v>-25.205761316872429</v>
      </c>
      <c r="L36" s="39">
        <f t="shared" si="6"/>
        <v>2.57201646090535</v>
      </c>
      <c r="M36" s="39">
        <f t="shared" si="7"/>
        <v>27.777777777777775</v>
      </c>
      <c r="N36" s="51">
        <f t="shared" si="41"/>
        <v>11</v>
      </c>
      <c r="O36" s="51">
        <f t="shared" si="41"/>
        <v>12</v>
      </c>
      <c r="P36" s="51">
        <f t="shared" si="42"/>
        <v>62</v>
      </c>
      <c r="Q36" s="51">
        <v>14</v>
      </c>
      <c r="R36" s="51">
        <v>31</v>
      </c>
      <c r="S36" s="51">
        <v>31</v>
      </c>
      <c r="T36" s="51">
        <f t="shared" si="43"/>
        <v>51</v>
      </c>
      <c r="U36" s="51">
        <v>2</v>
      </c>
      <c r="V36" s="51">
        <v>22</v>
      </c>
      <c r="W36" s="51">
        <v>29</v>
      </c>
      <c r="X36" s="38">
        <f t="shared" si="9"/>
        <v>5.6584362139917701</v>
      </c>
      <c r="Z36" s="8">
        <v>1944</v>
      </c>
    </row>
    <row r="37" spans="1:26" ht="18.75" customHeight="1" x14ac:dyDescent="0.15">
      <c r="A37" s="3" t="s">
        <v>1</v>
      </c>
      <c r="B37" s="55">
        <f t="shared" si="39"/>
        <v>-36</v>
      </c>
      <c r="C37" s="55">
        <v>6</v>
      </c>
      <c r="D37" s="56">
        <f t="shared" si="3"/>
        <v>-0.1428571428571429</v>
      </c>
      <c r="E37" s="55">
        <f t="shared" si="40"/>
        <v>-25</v>
      </c>
      <c r="F37" s="55">
        <f t="shared" si="40"/>
        <v>9</v>
      </c>
      <c r="G37" s="55">
        <v>6</v>
      </c>
      <c r="H37" s="55">
        <v>5</v>
      </c>
      <c r="I37" s="55">
        <v>31</v>
      </c>
      <c r="J37" s="55">
        <v>-4</v>
      </c>
      <c r="K37" s="47">
        <f t="shared" si="5"/>
        <v>-19.425019425019425</v>
      </c>
      <c r="L37" s="48">
        <f t="shared" si="6"/>
        <v>4.6620046620046622</v>
      </c>
      <c r="M37" s="48">
        <f t="shared" si="7"/>
        <v>24.087024087024087</v>
      </c>
      <c r="N37" s="55">
        <f t="shared" si="41"/>
        <v>-11</v>
      </c>
      <c r="O37" s="55">
        <f t="shared" si="41"/>
        <v>-3</v>
      </c>
      <c r="P37" s="53">
        <f t="shared" si="42"/>
        <v>51</v>
      </c>
      <c r="Q37" s="55">
        <v>7</v>
      </c>
      <c r="R37" s="55">
        <v>23</v>
      </c>
      <c r="S37" s="55">
        <v>28</v>
      </c>
      <c r="T37" s="53">
        <f t="shared" si="43"/>
        <v>62</v>
      </c>
      <c r="U37" s="55">
        <v>10</v>
      </c>
      <c r="V37" s="55">
        <v>26</v>
      </c>
      <c r="W37" s="55">
        <v>36</v>
      </c>
      <c r="X37" s="47">
        <f t="shared" si="9"/>
        <v>-8.5470085470085486</v>
      </c>
      <c r="Z37" s="8">
        <v>1287</v>
      </c>
    </row>
    <row r="38" spans="1:26" ht="18.75" customHeight="1" x14ac:dyDescent="0.15">
      <c r="A38" s="1" t="s">
        <v>0</v>
      </c>
      <c r="B38" s="57">
        <f t="shared" si="39"/>
        <v>-42</v>
      </c>
      <c r="C38" s="57">
        <v>3</v>
      </c>
      <c r="D38" s="58">
        <f t="shared" si="3"/>
        <v>-6.6666666666666652E-2</v>
      </c>
      <c r="E38" s="57">
        <f t="shared" si="40"/>
        <v>-33</v>
      </c>
      <c r="F38" s="57">
        <f t="shared" si="40"/>
        <v>-8</v>
      </c>
      <c r="G38" s="57">
        <v>4</v>
      </c>
      <c r="H38" s="57">
        <v>1</v>
      </c>
      <c r="I38" s="57">
        <v>37</v>
      </c>
      <c r="J38" s="57">
        <v>9</v>
      </c>
      <c r="K38" s="42">
        <f t="shared" si="5"/>
        <v>-27.522935779816514</v>
      </c>
      <c r="L38" s="43">
        <f t="shared" si="6"/>
        <v>3.3361134278565472</v>
      </c>
      <c r="M38" s="43">
        <f t="shared" si="7"/>
        <v>30.859049207673063</v>
      </c>
      <c r="N38" s="59">
        <f t="shared" si="41"/>
        <v>-9</v>
      </c>
      <c r="O38" s="57">
        <f t="shared" si="41"/>
        <v>11</v>
      </c>
      <c r="P38" s="57">
        <f t="shared" si="42"/>
        <v>30</v>
      </c>
      <c r="Q38" s="57">
        <v>-1</v>
      </c>
      <c r="R38" s="57">
        <v>17</v>
      </c>
      <c r="S38" s="57">
        <v>13</v>
      </c>
      <c r="T38" s="57">
        <f t="shared" si="43"/>
        <v>39</v>
      </c>
      <c r="U38" s="57">
        <v>-12</v>
      </c>
      <c r="V38" s="57">
        <v>19</v>
      </c>
      <c r="W38" s="57">
        <v>20</v>
      </c>
      <c r="X38" s="44">
        <f t="shared" si="9"/>
        <v>-7.5062552126772308</v>
      </c>
      <c r="Z38" s="8">
        <v>1199</v>
      </c>
    </row>
    <row r="39" spans="1:26" x14ac:dyDescent="0.15">
      <c r="A39" s="23" t="s">
        <v>58</v>
      </c>
    </row>
  </sheetData>
  <mergeCells count="19">
    <mergeCell ref="T6:W6"/>
    <mergeCell ref="K7:K8"/>
    <mergeCell ref="Q7:Q8"/>
    <mergeCell ref="R7:R8"/>
    <mergeCell ref="U7:U8"/>
    <mergeCell ref="V7:V8"/>
    <mergeCell ref="A5:A8"/>
    <mergeCell ref="B5:D5"/>
    <mergeCell ref="E5:M5"/>
    <mergeCell ref="N5:X5"/>
    <mergeCell ref="C6:C8"/>
    <mergeCell ref="D6:D8"/>
    <mergeCell ref="F6:F8"/>
    <mergeCell ref="H6:H8"/>
    <mergeCell ref="J6:J8"/>
    <mergeCell ref="K6:M6"/>
    <mergeCell ref="X7:X8"/>
    <mergeCell ref="O6:O8"/>
    <mergeCell ref="P6:S6"/>
  </mergeCells>
  <phoneticPr fontId="3"/>
  <pageMargins left="0.70866141732283472" right="0.70866141732283472" top="0.74803149606299213" bottom="0.74803149606299213" header="0.31496062992125984" footer="0.31496062992125984"/>
  <pageSetup paperSize="9" scale="76" orientation="landscape" r:id="rId1"/>
  <rowBreaks count="2" manualBreakCount="2">
    <brk id="31" max="17" man="1"/>
    <brk id="39" max="17" man="1"/>
  </rowBreaks>
  <colBreaks count="1" manualBreakCount="1">
    <brk id="13" max="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39"/>
  <sheetViews>
    <sheetView view="pageBreakPreview" zoomScale="70" zoomScaleNormal="100" zoomScaleSheetLayoutView="7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 x14ac:dyDescent="0.15"/>
  <cols>
    <col min="1" max="2" width="8.625" customWidth="1"/>
    <col min="3" max="23" width="6.625" customWidth="1"/>
    <col min="24" max="24" width="11.75" customWidth="1"/>
  </cols>
  <sheetData>
    <row r="2" spans="1:26" x14ac:dyDescent="0.15">
      <c r="A2" t="s">
        <v>57</v>
      </c>
      <c r="C2" s="16"/>
      <c r="D2" s="16"/>
    </row>
    <row r="3" spans="1:26" x14ac:dyDescent="0.15">
      <c r="C3" s="16"/>
      <c r="D3" s="16"/>
    </row>
    <row r="4" spans="1:26" x14ac:dyDescent="0.15">
      <c r="A4" t="s">
        <v>49</v>
      </c>
      <c r="C4" s="16"/>
      <c r="D4" s="16"/>
      <c r="X4" s="65" t="s">
        <v>55</v>
      </c>
    </row>
    <row r="5" spans="1:26" ht="13.5" customHeight="1" x14ac:dyDescent="0.15">
      <c r="A5" s="69" t="s">
        <v>37</v>
      </c>
      <c r="B5" s="78" t="s">
        <v>40</v>
      </c>
      <c r="C5" s="79"/>
      <c r="D5" s="79"/>
      <c r="E5" s="75" t="s">
        <v>39</v>
      </c>
      <c r="F5" s="76"/>
      <c r="G5" s="76"/>
      <c r="H5" s="76"/>
      <c r="I5" s="76"/>
      <c r="J5" s="76"/>
      <c r="K5" s="76"/>
      <c r="L5" s="76"/>
      <c r="M5" s="77"/>
      <c r="N5" s="78" t="s">
        <v>38</v>
      </c>
      <c r="O5" s="79"/>
      <c r="P5" s="79"/>
      <c r="Q5" s="79"/>
      <c r="R5" s="79"/>
      <c r="S5" s="79"/>
      <c r="T5" s="79"/>
      <c r="U5" s="79"/>
      <c r="V5" s="79"/>
      <c r="W5" s="79"/>
      <c r="X5" s="80"/>
    </row>
    <row r="6" spans="1:26" ht="13.5" customHeight="1" x14ac:dyDescent="0.15">
      <c r="A6" s="70"/>
      <c r="B6" s="27"/>
      <c r="C6" s="72" t="s">
        <v>51</v>
      </c>
      <c r="D6" s="72" t="s">
        <v>52</v>
      </c>
      <c r="E6" s="27"/>
      <c r="F6" s="66" t="s">
        <v>53</v>
      </c>
      <c r="G6" s="27"/>
      <c r="H6" s="66" t="s">
        <v>53</v>
      </c>
      <c r="I6" s="27"/>
      <c r="J6" s="66" t="s">
        <v>53</v>
      </c>
      <c r="K6" s="78" t="s">
        <v>46</v>
      </c>
      <c r="L6" s="79"/>
      <c r="M6" s="80"/>
      <c r="N6" s="29"/>
      <c r="O6" s="66" t="s">
        <v>53</v>
      </c>
      <c r="P6" s="75" t="s">
        <v>36</v>
      </c>
      <c r="Q6" s="76"/>
      <c r="R6" s="76"/>
      <c r="S6" s="77"/>
      <c r="T6" s="75" t="s">
        <v>35</v>
      </c>
      <c r="U6" s="76"/>
      <c r="V6" s="76"/>
      <c r="W6" s="77"/>
      <c r="X6" s="24" t="s">
        <v>46</v>
      </c>
    </row>
    <row r="7" spans="1:26" ht="13.5" customHeight="1" x14ac:dyDescent="0.15">
      <c r="A7" s="70"/>
      <c r="B7" s="30" t="s">
        <v>41</v>
      </c>
      <c r="C7" s="73"/>
      <c r="D7" s="73"/>
      <c r="E7" s="11" t="s">
        <v>32</v>
      </c>
      <c r="F7" s="67"/>
      <c r="G7" s="30" t="s">
        <v>34</v>
      </c>
      <c r="H7" s="67"/>
      <c r="I7" s="30" t="s">
        <v>33</v>
      </c>
      <c r="J7" s="67"/>
      <c r="K7" s="66" t="s">
        <v>43</v>
      </c>
      <c r="L7" s="29" t="s">
        <v>44</v>
      </c>
      <c r="M7" s="29" t="s">
        <v>45</v>
      </c>
      <c r="N7" s="30" t="s">
        <v>32</v>
      </c>
      <c r="O7" s="67"/>
      <c r="P7" s="29" t="s">
        <v>32</v>
      </c>
      <c r="Q7" s="66" t="s">
        <v>53</v>
      </c>
      <c r="R7" s="66" t="s">
        <v>31</v>
      </c>
      <c r="S7" s="25" t="s">
        <v>30</v>
      </c>
      <c r="T7" s="30" t="s">
        <v>32</v>
      </c>
      <c r="U7" s="66" t="s">
        <v>53</v>
      </c>
      <c r="V7" s="67" t="s">
        <v>31</v>
      </c>
      <c r="W7" s="28" t="s">
        <v>47</v>
      </c>
      <c r="X7" s="66" t="s">
        <v>48</v>
      </c>
    </row>
    <row r="8" spans="1:26" ht="30.75" customHeight="1" x14ac:dyDescent="0.15">
      <c r="A8" s="71"/>
      <c r="B8" s="31"/>
      <c r="C8" s="74"/>
      <c r="D8" s="74"/>
      <c r="E8" s="11"/>
      <c r="F8" s="68"/>
      <c r="G8" s="31"/>
      <c r="H8" s="68"/>
      <c r="I8" s="31"/>
      <c r="J8" s="68"/>
      <c r="K8" s="68"/>
      <c r="L8" s="31"/>
      <c r="M8" s="31"/>
      <c r="N8" s="31"/>
      <c r="O8" s="68"/>
      <c r="P8" s="31"/>
      <c r="Q8" s="68"/>
      <c r="R8" s="68"/>
      <c r="S8" s="26"/>
      <c r="T8" s="31"/>
      <c r="U8" s="68"/>
      <c r="V8" s="68"/>
      <c r="W8" s="26"/>
      <c r="X8" s="68"/>
      <c r="Z8" s="8" t="s">
        <v>54</v>
      </c>
    </row>
    <row r="9" spans="1:26" ht="18.75" customHeight="1" x14ac:dyDescent="0.15">
      <c r="A9" s="8" t="s">
        <v>29</v>
      </c>
      <c r="B9" s="32">
        <f>B10+B11</f>
        <v>-2640</v>
      </c>
      <c r="C9" s="32">
        <f>C10+C11</f>
        <v>-433</v>
      </c>
      <c r="D9" s="33">
        <f>IF(B9-C9=0,"-",(1-(B9/(B9-C9)))*-1)</f>
        <v>0.1961939284096057</v>
      </c>
      <c r="E9" s="32">
        <f t="shared" ref="E9:J9" si="0">E10+E11</f>
        <v>-2116</v>
      </c>
      <c r="F9" s="32">
        <f t="shared" si="0"/>
        <v>-331</v>
      </c>
      <c r="G9" s="32">
        <f t="shared" si="0"/>
        <v>1771</v>
      </c>
      <c r="H9" s="32">
        <f t="shared" si="0"/>
        <v>-103</v>
      </c>
      <c r="I9" s="32">
        <f t="shared" si="0"/>
        <v>3887</v>
      </c>
      <c r="J9" s="32">
        <f t="shared" si="0"/>
        <v>228</v>
      </c>
      <c r="K9" s="34">
        <f>E9/Z9*1000</f>
        <v>-7.3899453437407239</v>
      </c>
      <c r="L9" s="35">
        <f>G9/Z9*1000</f>
        <v>6.1850629507395185</v>
      </c>
      <c r="M9" s="35">
        <f>I9/Z9*1000</f>
        <v>13.575008294480241</v>
      </c>
      <c r="N9" s="32">
        <f>N10+N11</f>
        <v>-524</v>
      </c>
      <c r="O9" s="32">
        <f t="shared" ref="O9:W9" si="1">O10+O11</f>
        <v>-102</v>
      </c>
      <c r="P9" s="32">
        <f t="shared" si="1"/>
        <v>6937</v>
      </c>
      <c r="Q9" s="32">
        <f t="shared" si="1"/>
        <v>-241</v>
      </c>
      <c r="R9" s="32">
        <f t="shared" si="1"/>
        <v>4093</v>
      </c>
      <c r="S9" s="32">
        <f t="shared" si="1"/>
        <v>2844</v>
      </c>
      <c r="T9" s="32">
        <f t="shared" si="1"/>
        <v>7461</v>
      </c>
      <c r="U9" s="32">
        <f t="shared" si="1"/>
        <v>-139</v>
      </c>
      <c r="V9" s="32">
        <f t="shared" si="1"/>
        <v>4617</v>
      </c>
      <c r="W9" s="32">
        <f t="shared" si="1"/>
        <v>2844</v>
      </c>
      <c r="X9" s="34">
        <f>N9/Z9*1000</f>
        <v>-1.8300242722684967</v>
      </c>
      <c r="Z9" s="32">
        <f t="shared" ref="Z9" si="2">Z10+Z11</f>
        <v>286335</v>
      </c>
    </row>
    <row r="10" spans="1:26" ht="18.75" customHeight="1" x14ac:dyDescent="0.15">
      <c r="A10" s="6" t="s">
        <v>28</v>
      </c>
      <c r="B10" s="36">
        <f>B20+B21+B22+B23</f>
        <v>-1502</v>
      </c>
      <c r="C10" s="36">
        <f>C20+C21+C22+C23</f>
        <v>-416</v>
      </c>
      <c r="D10" s="37">
        <f t="shared" ref="D10:D38" si="3">IF(B10-C10=0,"-",(1-(B10/(B10-C10)))*-1)</f>
        <v>0.38305709023941059</v>
      </c>
      <c r="E10" s="36">
        <f t="shared" ref="E10:J10" si="4">E20+E21+E22+E23</f>
        <v>-1223</v>
      </c>
      <c r="F10" s="36">
        <f t="shared" si="4"/>
        <v>-222</v>
      </c>
      <c r="G10" s="36">
        <f t="shared" si="4"/>
        <v>1432</v>
      </c>
      <c r="H10" s="36">
        <f t="shared" si="4"/>
        <v>-69</v>
      </c>
      <c r="I10" s="36">
        <f t="shared" si="4"/>
        <v>2655</v>
      </c>
      <c r="J10" s="36">
        <f t="shared" si="4"/>
        <v>153</v>
      </c>
      <c r="K10" s="38">
        <f t="shared" ref="K10:K38" si="5">E10/Z10*1000</f>
        <v>-5.6938275743270301</v>
      </c>
      <c r="L10" s="39">
        <f t="shared" ref="L10:L38" si="6">G10/Z10*1000</f>
        <v>6.6668528916077729</v>
      </c>
      <c r="M10" s="39">
        <f t="shared" ref="M10:M38" si="7">I10/Z10*1000</f>
        <v>12.360680465934802</v>
      </c>
      <c r="N10" s="36">
        <f t="shared" ref="N10:W10" si="8">N20+N21+N22+N23</f>
        <v>-279</v>
      </c>
      <c r="O10" s="36">
        <f t="shared" si="8"/>
        <v>-194</v>
      </c>
      <c r="P10" s="36">
        <f t="shared" si="8"/>
        <v>5229</v>
      </c>
      <c r="Q10" s="36">
        <f t="shared" si="8"/>
        <v>-188</v>
      </c>
      <c r="R10" s="36">
        <f t="shared" si="8"/>
        <v>3441</v>
      </c>
      <c r="S10" s="36">
        <f t="shared" si="8"/>
        <v>1788</v>
      </c>
      <c r="T10" s="36">
        <f t="shared" si="8"/>
        <v>5508</v>
      </c>
      <c r="U10" s="36">
        <f t="shared" si="8"/>
        <v>6</v>
      </c>
      <c r="V10" s="36">
        <f t="shared" si="8"/>
        <v>3755</v>
      </c>
      <c r="W10" s="36">
        <f t="shared" si="8"/>
        <v>1753</v>
      </c>
      <c r="X10" s="38">
        <f t="shared" ref="X10:X38" si="9">N10/Z10*1000</f>
        <v>-1.2989189642168777</v>
      </c>
      <c r="Z10" s="32">
        <f t="shared" ref="Z10" si="10">Z20+Z21+Z22+Z23</f>
        <v>214794</v>
      </c>
    </row>
    <row r="11" spans="1:26" ht="18.75" customHeight="1" x14ac:dyDescent="0.15">
      <c r="A11" s="2" t="s">
        <v>27</v>
      </c>
      <c r="B11" s="40">
        <f>B12+B13+B14+B15+B16</f>
        <v>-1138</v>
      </c>
      <c r="C11" s="40">
        <f>C12+C13+C14+C15+C16</f>
        <v>-17</v>
      </c>
      <c r="D11" s="41">
        <f t="shared" si="3"/>
        <v>1.5165031222123204E-2</v>
      </c>
      <c r="E11" s="40">
        <f t="shared" ref="E11:J11" si="11">E12+E13+E14+E15+E16</f>
        <v>-893</v>
      </c>
      <c r="F11" s="40">
        <f t="shared" si="11"/>
        <v>-109</v>
      </c>
      <c r="G11" s="40">
        <f t="shared" si="11"/>
        <v>339</v>
      </c>
      <c r="H11" s="40">
        <f t="shared" si="11"/>
        <v>-34</v>
      </c>
      <c r="I11" s="40">
        <f t="shared" si="11"/>
        <v>1232</v>
      </c>
      <c r="J11" s="40">
        <f t="shared" si="11"/>
        <v>75</v>
      </c>
      <c r="K11" s="42">
        <f t="shared" si="5"/>
        <v>-12.482352776729428</v>
      </c>
      <c r="L11" s="43">
        <f t="shared" si="6"/>
        <v>4.7385415356229297</v>
      </c>
      <c r="M11" s="43">
        <f t="shared" si="7"/>
        <v>17.220894312352357</v>
      </c>
      <c r="N11" s="40">
        <f t="shared" ref="N11:W11" si="12">N12+N13+N14+N15+N16</f>
        <v>-245</v>
      </c>
      <c r="O11" s="40">
        <f t="shared" si="12"/>
        <v>92</v>
      </c>
      <c r="P11" s="40">
        <f t="shared" si="12"/>
        <v>1708</v>
      </c>
      <c r="Q11" s="40">
        <f t="shared" si="12"/>
        <v>-53</v>
      </c>
      <c r="R11" s="40">
        <f t="shared" si="12"/>
        <v>652</v>
      </c>
      <c r="S11" s="40">
        <f t="shared" si="12"/>
        <v>1056</v>
      </c>
      <c r="T11" s="40">
        <f t="shared" si="12"/>
        <v>1953</v>
      </c>
      <c r="U11" s="40">
        <f t="shared" si="12"/>
        <v>-145</v>
      </c>
      <c r="V11" s="40">
        <f t="shared" si="12"/>
        <v>862</v>
      </c>
      <c r="W11" s="40">
        <f t="shared" si="12"/>
        <v>1091</v>
      </c>
      <c r="X11" s="44">
        <f t="shared" si="9"/>
        <v>-3.4246096643882531</v>
      </c>
      <c r="Z11" s="32">
        <f t="shared" ref="Z11" si="13">Z12+Z13+Z14+Z15+Z16</f>
        <v>71541</v>
      </c>
    </row>
    <row r="12" spans="1:26" ht="18.75" customHeight="1" x14ac:dyDescent="0.15">
      <c r="A12" s="6" t="s">
        <v>26</v>
      </c>
      <c r="B12" s="36">
        <f>B24</f>
        <v>-89</v>
      </c>
      <c r="C12" s="36">
        <f>C24</f>
        <v>19</v>
      </c>
      <c r="D12" s="37">
        <f t="shared" si="3"/>
        <v>-0.17592592592592593</v>
      </c>
      <c r="E12" s="36">
        <f t="shared" ref="E12:J12" si="14">E24</f>
        <v>-59</v>
      </c>
      <c r="F12" s="36">
        <f t="shared" si="14"/>
        <v>24</v>
      </c>
      <c r="G12" s="36">
        <f t="shared" si="14"/>
        <v>30</v>
      </c>
      <c r="H12" s="36">
        <f t="shared" si="14"/>
        <v>6</v>
      </c>
      <c r="I12" s="36">
        <f t="shared" si="14"/>
        <v>89</v>
      </c>
      <c r="J12" s="36">
        <f t="shared" si="14"/>
        <v>-18</v>
      </c>
      <c r="K12" s="38">
        <f t="shared" si="5"/>
        <v>-10.665220535068691</v>
      </c>
      <c r="L12" s="39">
        <f t="shared" si="6"/>
        <v>5.4229934924078087</v>
      </c>
      <c r="M12" s="39">
        <f t="shared" si="7"/>
        <v>16.0882140274765</v>
      </c>
      <c r="N12" s="36">
        <f t="shared" ref="N12:W12" si="15">N24</f>
        <v>-30</v>
      </c>
      <c r="O12" s="36">
        <f t="shared" si="15"/>
        <v>-5</v>
      </c>
      <c r="P12" s="36">
        <f t="shared" si="15"/>
        <v>146</v>
      </c>
      <c r="Q12" s="36">
        <f t="shared" si="15"/>
        <v>1</v>
      </c>
      <c r="R12" s="36">
        <f t="shared" si="15"/>
        <v>69</v>
      </c>
      <c r="S12" s="36">
        <f t="shared" si="15"/>
        <v>77</v>
      </c>
      <c r="T12" s="36">
        <f t="shared" si="15"/>
        <v>176</v>
      </c>
      <c r="U12" s="36">
        <f t="shared" si="15"/>
        <v>6</v>
      </c>
      <c r="V12" s="36">
        <f t="shared" si="15"/>
        <v>90</v>
      </c>
      <c r="W12" s="36">
        <f t="shared" si="15"/>
        <v>86</v>
      </c>
      <c r="X12" s="38">
        <f t="shared" si="9"/>
        <v>-5.4229934924078087</v>
      </c>
      <c r="Z12" s="32">
        <f t="shared" ref="Z12" si="16">Z24</f>
        <v>5532</v>
      </c>
    </row>
    <row r="13" spans="1:26" ht="18.75" customHeight="1" x14ac:dyDescent="0.15">
      <c r="A13" s="4" t="s">
        <v>25</v>
      </c>
      <c r="B13" s="45">
        <f>B25+B26+B27</f>
        <v>-294</v>
      </c>
      <c r="C13" s="45">
        <f>C25+C26+C27</f>
        <v>-93</v>
      </c>
      <c r="D13" s="46">
        <f t="shared" si="3"/>
        <v>0.46268656716417911</v>
      </c>
      <c r="E13" s="45">
        <f t="shared" ref="E13:J13" si="17">E25+E26+E27</f>
        <v>-200</v>
      </c>
      <c r="F13" s="45">
        <f t="shared" si="17"/>
        <v>-79</v>
      </c>
      <c r="G13" s="45">
        <f t="shared" si="17"/>
        <v>46</v>
      </c>
      <c r="H13" s="45">
        <f t="shared" si="17"/>
        <v>-31</v>
      </c>
      <c r="I13" s="45">
        <f t="shared" si="17"/>
        <v>246</v>
      </c>
      <c r="J13" s="45">
        <f t="shared" si="17"/>
        <v>48</v>
      </c>
      <c r="K13" s="47">
        <f t="shared" si="5"/>
        <v>-15.428527347064723</v>
      </c>
      <c r="L13" s="48">
        <f t="shared" si="6"/>
        <v>3.5485612898248862</v>
      </c>
      <c r="M13" s="48">
        <f t="shared" si="7"/>
        <v>18.977088636889611</v>
      </c>
      <c r="N13" s="45">
        <f t="shared" ref="N13:W13" si="18">N25+N26+N27</f>
        <v>-94</v>
      </c>
      <c r="O13" s="45">
        <f t="shared" si="18"/>
        <v>-14</v>
      </c>
      <c r="P13" s="45">
        <f t="shared" si="18"/>
        <v>253</v>
      </c>
      <c r="Q13" s="45">
        <f t="shared" si="18"/>
        <v>-53</v>
      </c>
      <c r="R13" s="45">
        <f t="shared" si="18"/>
        <v>97</v>
      </c>
      <c r="S13" s="45">
        <f t="shared" si="18"/>
        <v>156</v>
      </c>
      <c r="T13" s="45">
        <f t="shared" si="18"/>
        <v>347</v>
      </c>
      <c r="U13" s="45">
        <f t="shared" si="18"/>
        <v>-39</v>
      </c>
      <c r="V13" s="45">
        <f t="shared" si="18"/>
        <v>144</v>
      </c>
      <c r="W13" s="45">
        <f t="shared" si="18"/>
        <v>203</v>
      </c>
      <c r="X13" s="47">
        <f t="shared" si="9"/>
        <v>-7.2514078531204191</v>
      </c>
      <c r="Z13" s="32">
        <f t="shared" ref="Z13" si="19">Z25+Z26+Z27</f>
        <v>12963</v>
      </c>
    </row>
    <row r="14" spans="1:26" ht="18.75" customHeight="1" x14ac:dyDescent="0.15">
      <c r="A14" s="4" t="s">
        <v>24</v>
      </c>
      <c r="B14" s="45">
        <f>B28+B29+B30+B31</f>
        <v>-352</v>
      </c>
      <c r="C14" s="45">
        <f>C28+C29+C30+C31</f>
        <v>3</v>
      </c>
      <c r="D14" s="46">
        <f t="shared" si="3"/>
        <v>-8.4507042253521014E-3</v>
      </c>
      <c r="E14" s="45">
        <f t="shared" ref="E14:J14" si="20">E28+E29+E30+E31</f>
        <v>-277</v>
      </c>
      <c r="F14" s="45">
        <f t="shared" si="20"/>
        <v>-22</v>
      </c>
      <c r="G14" s="45">
        <f t="shared" si="20"/>
        <v>154</v>
      </c>
      <c r="H14" s="45">
        <f t="shared" si="20"/>
        <v>4</v>
      </c>
      <c r="I14" s="45">
        <f t="shared" si="20"/>
        <v>431</v>
      </c>
      <c r="J14" s="45">
        <f t="shared" si="20"/>
        <v>26</v>
      </c>
      <c r="K14" s="47">
        <f t="shared" si="5"/>
        <v>-10.13760796369492</v>
      </c>
      <c r="L14" s="48">
        <f t="shared" si="6"/>
        <v>5.636070853462158</v>
      </c>
      <c r="M14" s="48">
        <f t="shared" si="7"/>
        <v>15.773678817157077</v>
      </c>
      <c r="N14" s="45">
        <f t="shared" ref="N14:W14" si="21">N28+N29+N30+N31</f>
        <v>-75</v>
      </c>
      <c r="O14" s="45">
        <f t="shared" si="21"/>
        <v>25</v>
      </c>
      <c r="P14" s="45">
        <f t="shared" si="21"/>
        <v>668</v>
      </c>
      <c r="Q14" s="45">
        <f t="shared" si="21"/>
        <v>-30</v>
      </c>
      <c r="R14" s="45">
        <f t="shared" si="21"/>
        <v>262</v>
      </c>
      <c r="S14" s="45">
        <f t="shared" si="21"/>
        <v>406</v>
      </c>
      <c r="T14" s="45">
        <f t="shared" si="21"/>
        <v>743</v>
      </c>
      <c r="U14" s="45">
        <f t="shared" si="21"/>
        <v>-55</v>
      </c>
      <c r="V14" s="45">
        <f t="shared" si="21"/>
        <v>352</v>
      </c>
      <c r="W14" s="45">
        <f t="shared" si="21"/>
        <v>391</v>
      </c>
      <c r="X14" s="47">
        <f t="shared" si="9"/>
        <v>-2.7448397013614403</v>
      </c>
      <c r="Z14" s="32">
        <f t="shared" ref="Z14" si="22">Z28+Z29+Z30+Z31</f>
        <v>27324</v>
      </c>
    </row>
    <row r="15" spans="1:26" ht="18.75" customHeight="1" x14ac:dyDescent="0.15">
      <c r="A15" s="4" t="s">
        <v>23</v>
      </c>
      <c r="B15" s="45">
        <f>B32+B33+B34+B35</f>
        <v>-251</v>
      </c>
      <c r="C15" s="45">
        <f>C32+C33+C34+C35</f>
        <v>76</v>
      </c>
      <c r="D15" s="46">
        <f t="shared" si="3"/>
        <v>-0.23241590214067276</v>
      </c>
      <c r="E15" s="45">
        <f t="shared" ref="E15:J15" si="23">E32+E33+E34+E35</f>
        <v>-240</v>
      </c>
      <c r="F15" s="45">
        <f t="shared" si="23"/>
        <v>0</v>
      </c>
      <c r="G15" s="45">
        <f t="shared" si="23"/>
        <v>90</v>
      </c>
      <c r="H15" s="45">
        <f t="shared" si="23"/>
        <v>-14</v>
      </c>
      <c r="I15" s="45">
        <f t="shared" si="23"/>
        <v>330</v>
      </c>
      <c r="J15" s="45">
        <f t="shared" si="23"/>
        <v>-14</v>
      </c>
      <c r="K15" s="47">
        <f t="shared" si="5"/>
        <v>-11.62509082102204</v>
      </c>
      <c r="L15" s="48">
        <f t="shared" si="6"/>
        <v>4.3594090578832647</v>
      </c>
      <c r="M15" s="48">
        <f t="shared" si="7"/>
        <v>15.984499878905305</v>
      </c>
      <c r="N15" s="49">
        <f t="shared" ref="N15:W15" si="24">N32+N33+N34+N35</f>
        <v>-11</v>
      </c>
      <c r="O15" s="45">
        <f t="shared" si="24"/>
        <v>76</v>
      </c>
      <c r="P15" s="45">
        <f t="shared" si="24"/>
        <v>542</v>
      </c>
      <c r="Q15" s="45">
        <f t="shared" si="24"/>
        <v>32</v>
      </c>
      <c r="R15" s="45">
        <f t="shared" si="24"/>
        <v>181</v>
      </c>
      <c r="S15" s="45">
        <f t="shared" si="24"/>
        <v>361</v>
      </c>
      <c r="T15" s="45">
        <f t="shared" si="24"/>
        <v>553</v>
      </c>
      <c r="U15" s="45">
        <f t="shared" si="24"/>
        <v>-44</v>
      </c>
      <c r="V15" s="45">
        <f t="shared" si="24"/>
        <v>219</v>
      </c>
      <c r="W15" s="45">
        <f t="shared" si="24"/>
        <v>334</v>
      </c>
      <c r="X15" s="47">
        <f t="shared" si="9"/>
        <v>-0.5328166626301768</v>
      </c>
      <c r="Z15" s="32">
        <f t="shared" ref="Z15" si="25">Z32+Z33+Z34+Z35</f>
        <v>20645</v>
      </c>
    </row>
    <row r="16" spans="1:26" ht="18.75" customHeight="1" x14ac:dyDescent="0.15">
      <c r="A16" s="2" t="s">
        <v>22</v>
      </c>
      <c r="B16" s="40">
        <f>B36+B37+B38</f>
        <v>-152</v>
      </c>
      <c r="C16" s="40">
        <f>C36+C37+C38</f>
        <v>-22</v>
      </c>
      <c r="D16" s="41">
        <f t="shared" si="3"/>
        <v>0.1692307692307693</v>
      </c>
      <c r="E16" s="40">
        <f t="shared" ref="E16:J16" si="26">E36+E37+E38</f>
        <v>-117</v>
      </c>
      <c r="F16" s="40">
        <f t="shared" si="26"/>
        <v>-32</v>
      </c>
      <c r="G16" s="40">
        <f t="shared" si="26"/>
        <v>19</v>
      </c>
      <c r="H16" s="40">
        <f t="shared" si="26"/>
        <v>1</v>
      </c>
      <c r="I16" s="40">
        <f t="shared" si="26"/>
        <v>136</v>
      </c>
      <c r="J16" s="40">
        <f t="shared" si="26"/>
        <v>33</v>
      </c>
      <c r="K16" s="42">
        <f t="shared" si="5"/>
        <v>-23.045105377191252</v>
      </c>
      <c r="L16" s="43">
        <f t="shared" si="6"/>
        <v>3.7423675398857594</v>
      </c>
      <c r="M16" s="43">
        <f t="shared" si="7"/>
        <v>26.787472917077015</v>
      </c>
      <c r="N16" s="40">
        <f t="shared" ref="N16:W16" si="27">N36+N37+N38</f>
        <v>-35</v>
      </c>
      <c r="O16" s="40">
        <f t="shared" si="27"/>
        <v>10</v>
      </c>
      <c r="P16" s="40">
        <f t="shared" si="27"/>
        <v>99</v>
      </c>
      <c r="Q16" s="40">
        <f t="shared" si="27"/>
        <v>-3</v>
      </c>
      <c r="R16" s="40">
        <f t="shared" si="27"/>
        <v>43</v>
      </c>
      <c r="S16" s="40">
        <f t="shared" si="27"/>
        <v>56</v>
      </c>
      <c r="T16" s="40">
        <f t="shared" si="27"/>
        <v>134</v>
      </c>
      <c r="U16" s="40">
        <f t="shared" si="27"/>
        <v>-13</v>
      </c>
      <c r="V16" s="40">
        <f t="shared" si="27"/>
        <v>57</v>
      </c>
      <c r="W16" s="40">
        <f t="shared" si="27"/>
        <v>77</v>
      </c>
      <c r="X16" s="44">
        <f t="shared" si="9"/>
        <v>-6.8938349418948199</v>
      </c>
      <c r="Z16" s="32">
        <f t="shared" ref="Z16" si="28">Z36+Z37+Z38</f>
        <v>5077</v>
      </c>
    </row>
    <row r="17" spans="1:26" ht="18.75" customHeight="1" x14ac:dyDescent="0.15">
      <c r="A17" s="6" t="s">
        <v>21</v>
      </c>
      <c r="B17" s="36">
        <f>B12+B13+B20</f>
        <v>-1021</v>
      </c>
      <c r="C17" s="36">
        <f>C12+C13+C20</f>
        <v>-142</v>
      </c>
      <c r="D17" s="37">
        <f t="shared" si="3"/>
        <v>0.1615472127417521</v>
      </c>
      <c r="E17" s="36">
        <f t="shared" ref="E17:J17" si="29">E12+E13+E20</f>
        <v>-783</v>
      </c>
      <c r="F17" s="36">
        <f t="shared" si="29"/>
        <v>-172</v>
      </c>
      <c r="G17" s="36">
        <f t="shared" si="29"/>
        <v>715</v>
      </c>
      <c r="H17" s="36">
        <f t="shared" si="29"/>
        <v>-37</v>
      </c>
      <c r="I17" s="36">
        <f t="shared" si="29"/>
        <v>1498</v>
      </c>
      <c r="J17" s="36">
        <f t="shared" si="29"/>
        <v>135</v>
      </c>
      <c r="K17" s="38">
        <f t="shared" si="5"/>
        <v>-6.8107092531705025</v>
      </c>
      <c r="L17" s="39">
        <f t="shared" si="6"/>
        <v>6.2192300332272152</v>
      </c>
      <c r="M17" s="39">
        <f t="shared" si="7"/>
        <v>13.029939286397717</v>
      </c>
      <c r="N17" s="36">
        <f t="shared" ref="N17:W17" si="30">N12+N13+N20</f>
        <v>-238</v>
      </c>
      <c r="O17" s="36">
        <f t="shared" si="30"/>
        <v>30</v>
      </c>
      <c r="P17" s="36">
        <f t="shared" si="30"/>
        <v>2333</v>
      </c>
      <c r="Q17" s="36">
        <f t="shared" si="30"/>
        <v>-122</v>
      </c>
      <c r="R17" s="36">
        <f t="shared" si="30"/>
        <v>1487</v>
      </c>
      <c r="S17" s="36">
        <f t="shared" si="30"/>
        <v>846</v>
      </c>
      <c r="T17" s="36">
        <f t="shared" si="30"/>
        <v>2571</v>
      </c>
      <c r="U17" s="36">
        <f t="shared" si="30"/>
        <v>-152</v>
      </c>
      <c r="V17" s="36">
        <f t="shared" si="30"/>
        <v>1777</v>
      </c>
      <c r="W17" s="36">
        <f t="shared" si="30"/>
        <v>794</v>
      </c>
      <c r="X17" s="38">
        <f t="shared" si="9"/>
        <v>-2.0701772698015066</v>
      </c>
      <c r="Z17" s="32">
        <f t="shared" ref="Z17" si="31">Z12+Z13+Z20</f>
        <v>114966</v>
      </c>
    </row>
    <row r="18" spans="1:26" ht="18.75" customHeight="1" x14ac:dyDescent="0.15">
      <c r="A18" s="4" t="s">
        <v>20</v>
      </c>
      <c r="B18" s="45">
        <f>B14+B22</f>
        <v>-723</v>
      </c>
      <c r="C18" s="45">
        <f>C14+C22</f>
        <v>-122</v>
      </c>
      <c r="D18" s="46">
        <f t="shared" si="3"/>
        <v>0.2029950083194676</v>
      </c>
      <c r="E18" s="45">
        <f t="shared" ref="E18:J18" si="32">E14+E22</f>
        <v>-505</v>
      </c>
      <c r="F18" s="45">
        <f t="shared" si="32"/>
        <v>-83</v>
      </c>
      <c r="G18" s="45">
        <f t="shared" si="32"/>
        <v>290</v>
      </c>
      <c r="H18" s="45">
        <f t="shared" si="32"/>
        <v>-27</v>
      </c>
      <c r="I18" s="45">
        <f t="shared" si="32"/>
        <v>795</v>
      </c>
      <c r="J18" s="45">
        <f t="shared" si="32"/>
        <v>56</v>
      </c>
      <c r="K18" s="47">
        <f t="shared" si="5"/>
        <v>-9.787201054304429</v>
      </c>
      <c r="L18" s="48">
        <f t="shared" si="6"/>
        <v>5.6203728826698702</v>
      </c>
      <c r="M18" s="48">
        <f t="shared" si="7"/>
        <v>15.407573936974302</v>
      </c>
      <c r="N18" s="45">
        <f t="shared" ref="N18:W18" si="33">N14+N22</f>
        <v>-218</v>
      </c>
      <c r="O18" s="45">
        <f t="shared" si="33"/>
        <v>-39</v>
      </c>
      <c r="P18" s="45">
        <f t="shared" si="33"/>
        <v>1225</v>
      </c>
      <c r="Q18" s="45">
        <f t="shared" si="33"/>
        <v>-97</v>
      </c>
      <c r="R18" s="45">
        <f t="shared" si="33"/>
        <v>537</v>
      </c>
      <c r="S18" s="45">
        <f t="shared" si="33"/>
        <v>688</v>
      </c>
      <c r="T18" s="45">
        <f t="shared" si="33"/>
        <v>1443</v>
      </c>
      <c r="U18" s="45">
        <f t="shared" si="33"/>
        <v>-58</v>
      </c>
      <c r="V18" s="45">
        <f t="shared" si="33"/>
        <v>669</v>
      </c>
      <c r="W18" s="45">
        <f t="shared" si="33"/>
        <v>774</v>
      </c>
      <c r="X18" s="47">
        <f t="shared" si="9"/>
        <v>-4.2249699600759723</v>
      </c>
      <c r="Z18" s="32">
        <f t="shared" ref="Z18" si="34">Z14+Z22</f>
        <v>51598</v>
      </c>
    </row>
    <row r="19" spans="1:26" ht="18.75" customHeight="1" x14ac:dyDescent="0.15">
      <c r="A19" s="2" t="s">
        <v>19</v>
      </c>
      <c r="B19" s="40">
        <f>B15+B16+B21+B23</f>
        <v>-896</v>
      </c>
      <c r="C19" s="40">
        <f>C15+C16+C21+C23</f>
        <v>-169</v>
      </c>
      <c r="D19" s="41">
        <f t="shared" si="3"/>
        <v>0.23246217331499319</v>
      </c>
      <c r="E19" s="40">
        <f t="shared" ref="E19:J19" si="35">E15+E16+E21+E23</f>
        <v>-828</v>
      </c>
      <c r="F19" s="40">
        <f t="shared" si="35"/>
        <v>-76</v>
      </c>
      <c r="G19" s="40">
        <f t="shared" si="35"/>
        <v>766</v>
      </c>
      <c r="H19" s="40">
        <f t="shared" si="35"/>
        <v>-39</v>
      </c>
      <c r="I19" s="40">
        <f t="shared" si="35"/>
        <v>1594</v>
      </c>
      <c r="J19" s="40">
        <f t="shared" si="35"/>
        <v>37</v>
      </c>
      <c r="K19" s="42">
        <f t="shared" si="5"/>
        <v>-6.913192676023411</v>
      </c>
      <c r="L19" s="43">
        <f t="shared" si="6"/>
        <v>6.3955381519733487</v>
      </c>
      <c r="M19" s="43">
        <f t="shared" si="7"/>
        <v>13.308730827996762</v>
      </c>
      <c r="N19" s="50">
        <f t="shared" ref="N19:O19" si="36">N15+N16+N21+N23</f>
        <v>-68</v>
      </c>
      <c r="O19" s="40">
        <f t="shared" si="36"/>
        <v>-93</v>
      </c>
      <c r="P19" s="50">
        <f>P15+P16+P21+P23</f>
        <v>3379</v>
      </c>
      <c r="Q19" s="40">
        <f t="shared" ref="Q19:S19" si="37">Q15+Q16+Q21+Q23</f>
        <v>-22</v>
      </c>
      <c r="R19" s="40">
        <f t="shared" si="37"/>
        <v>2069</v>
      </c>
      <c r="S19" s="40">
        <f t="shared" si="37"/>
        <v>1310</v>
      </c>
      <c r="T19" s="50">
        <f>T15+T16+T21+T23</f>
        <v>3447</v>
      </c>
      <c r="U19" s="40">
        <f t="shared" ref="U19:W19" si="38">U15+U16+U21+U23</f>
        <v>71</v>
      </c>
      <c r="V19" s="40">
        <f t="shared" si="38"/>
        <v>2171</v>
      </c>
      <c r="W19" s="40">
        <f t="shared" si="38"/>
        <v>1276</v>
      </c>
      <c r="X19" s="44">
        <f t="shared" si="9"/>
        <v>-0.56775012315168116</v>
      </c>
      <c r="Z19" s="32">
        <f>Z15+Z16+Z21+Z23</f>
        <v>119771</v>
      </c>
    </row>
    <row r="20" spans="1:26" ht="18.75" customHeight="1" x14ac:dyDescent="0.15">
      <c r="A20" s="5" t="s">
        <v>18</v>
      </c>
      <c r="B20" s="51">
        <f>E20+N20</f>
        <v>-638</v>
      </c>
      <c r="C20" s="51">
        <v>-68</v>
      </c>
      <c r="D20" s="52">
        <f t="shared" si="3"/>
        <v>0.11929824561403501</v>
      </c>
      <c r="E20" s="51">
        <f>G20-I20</f>
        <v>-524</v>
      </c>
      <c r="F20" s="51">
        <f>H20-J20</f>
        <v>-117</v>
      </c>
      <c r="G20" s="51">
        <v>639</v>
      </c>
      <c r="H20" s="51">
        <v>-12</v>
      </c>
      <c r="I20" s="51">
        <v>1163</v>
      </c>
      <c r="J20" s="51">
        <v>105</v>
      </c>
      <c r="K20" s="38">
        <f t="shared" si="5"/>
        <v>-5.431684133055529</v>
      </c>
      <c r="L20" s="39">
        <f t="shared" si="6"/>
        <v>6.6237522156917619</v>
      </c>
      <c r="M20" s="39">
        <f t="shared" si="7"/>
        <v>12.055436348747293</v>
      </c>
      <c r="N20" s="51">
        <f>P20-T20</f>
        <v>-114</v>
      </c>
      <c r="O20" s="53">
        <f>Q20-U20</f>
        <v>49</v>
      </c>
      <c r="P20" s="51">
        <f>R20+S20</f>
        <v>1934</v>
      </c>
      <c r="Q20" s="53">
        <v>-70</v>
      </c>
      <c r="R20" s="53">
        <v>1321</v>
      </c>
      <c r="S20" s="53">
        <v>613</v>
      </c>
      <c r="T20" s="51">
        <f>V20+W20</f>
        <v>2048</v>
      </c>
      <c r="U20" s="53">
        <v>-119</v>
      </c>
      <c r="V20" s="53">
        <v>1543</v>
      </c>
      <c r="W20" s="53">
        <v>505</v>
      </c>
      <c r="X20" s="54">
        <f t="shared" si="9"/>
        <v>-1.1817022732220044</v>
      </c>
      <c r="Z20" s="8">
        <v>96471</v>
      </c>
    </row>
    <row r="21" spans="1:26" ht="18.75" customHeight="1" x14ac:dyDescent="0.15">
      <c r="A21" s="3" t="s">
        <v>17</v>
      </c>
      <c r="B21" s="55">
        <f t="shared" ref="B21:B38" si="39">E21+N21</f>
        <v>-321</v>
      </c>
      <c r="C21" s="55">
        <v>-196</v>
      </c>
      <c r="D21" s="56">
        <f t="shared" si="3"/>
        <v>1.5680000000000001</v>
      </c>
      <c r="E21" s="55">
        <f t="shared" ref="E21:F38" si="40">G21-I21</f>
        <v>-355</v>
      </c>
      <c r="F21" s="55">
        <f t="shared" si="40"/>
        <v>-50</v>
      </c>
      <c r="G21" s="55">
        <v>564</v>
      </c>
      <c r="H21" s="55">
        <v>-17</v>
      </c>
      <c r="I21" s="55">
        <v>919</v>
      </c>
      <c r="J21" s="55">
        <v>33</v>
      </c>
      <c r="K21" s="47">
        <f t="shared" si="5"/>
        <v>-4.5951123537330432</v>
      </c>
      <c r="L21" s="48">
        <f t="shared" si="6"/>
        <v>7.3004038521279906</v>
      </c>
      <c r="M21" s="48">
        <f t="shared" si="7"/>
        <v>11.895516205861034</v>
      </c>
      <c r="N21" s="55">
        <f t="shared" ref="N21:O38" si="41">P21-T21</f>
        <v>34</v>
      </c>
      <c r="O21" s="55">
        <f t="shared" si="41"/>
        <v>-146</v>
      </c>
      <c r="P21" s="55">
        <f t="shared" ref="P21:P38" si="42">R21+S21</f>
        <v>2275</v>
      </c>
      <c r="Q21" s="55">
        <v>18</v>
      </c>
      <c r="R21" s="55">
        <v>1522</v>
      </c>
      <c r="S21" s="55">
        <v>753</v>
      </c>
      <c r="T21" s="55">
        <f t="shared" ref="T21:T38" si="43">V21+W21</f>
        <v>2241</v>
      </c>
      <c r="U21" s="55">
        <v>164</v>
      </c>
      <c r="V21" s="55">
        <v>1564</v>
      </c>
      <c r="W21" s="55">
        <v>677</v>
      </c>
      <c r="X21" s="47">
        <f t="shared" si="9"/>
        <v>0.44009526768147456</v>
      </c>
      <c r="Z21" s="8">
        <v>77256</v>
      </c>
    </row>
    <row r="22" spans="1:26" ht="18.75" customHeight="1" x14ac:dyDescent="0.15">
      <c r="A22" s="3" t="s">
        <v>16</v>
      </c>
      <c r="B22" s="55">
        <f t="shared" si="39"/>
        <v>-371</v>
      </c>
      <c r="C22" s="55">
        <v>-125</v>
      </c>
      <c r="D22" s="56">
        <f t="shared" si="3"/>
        <v>0.50813008130081294</v>
      </c>
      <c r="E22" s="55">
        <f t="shared" si="40"/>
        <v>-228</v>
      </c>
      <c r="F22" s="55">
        <f t="shared" si="40"/>
        <v>-61</v>
      </c>
      <c r="G22" s="55">
        <v>136</v>
      </c>
      <c r="H22" s="55">
        <v>-31</v>
      </c>
      <c r="I22" s="55">
        <v>364</v>
      </c>
      <c r="J22" s="55">
        <v>30</v>
      </c>
      <c r="K22" s="47">
        <f t="shared" si="5"/>
        <v>-9.3927659223860918</v>
      </c>
      <c r="L22" s="48">
        <f t="shared" si="6"/>
        <v>5.602702480019774</v>
      </c>
      <c r="M22" s="48">
        <f t="shared" si="7"/>
        <v>14.995468402405868</v>
      </c>
      <c r="N22" s="55">
        <f t="shared" si="41"/>
        <v>-143</v>
      </c>
      <c r="O22" s="55">
        <f t="shared" si="41"/>
        <v>-64</v>
      </c>
      <c r="P22" s="55">
        <f t="shared" si="42"/>
        <v>557</v>
      </c>
      <c r="Q22" s="55">
        <v>-67</v>
      </c>
      <c r="R22" s="55">
        <v>275</v>
      </c>
      <c r="S22" s="55">
        <v>282</v>
      </c>
      <c r="T22" s="55">
        <f t="shared" si="43"/>
        <v>700</v>
      </c>
      <c r="U22" s="55">
        <v>-3</v>
      </c>
      <c r="V22" s="55">
        <v>317</v>
      </c>
      <c r="W22" s="55">
        <v>383</v>
      </c>
      <c r="X22" s="47">
        <f t="shared" si="9"/>
        <v>-5.8910768723737332</v>
      </c>
      <c r="Z22" s="8">
        <v>24274</v>
      </c>
    </row>
    <row r="23" spans="1:26" ht="18.75" customHeight="1" x14ac:dyDescent="0.15">
      <c r="A23" s="1" t="s">
        <v>15</v>
      </c>
      <c r="B23" s="57">
        <f t="shared" si="39"/>
        <v>-172</v>
      </c>
      <c r="C23" s="57">
        <v>-27</v>
      </c>
      <c r="D23" s="58">
        <f t="shared" si="3"/>
        <v>0.18620689655172407</v>
      </c>
      <c r="E23" s="57">
        <f>G23-I23</f>
        <v>-116</v>
      </c>
      <c r="F23" s="57">
        <f t="shared" si="40"/>
        <v>6</v>
      </c>
      <c r="G23" s="57">
        <v>93</v>
      </c>
      <c r="H23" s="57">
        <v>-9</v>
      </c>
      <c r="I23" s="57">
        <v>209</v>
      </c>
      <c r="J23" s="57">
        <v>-15</v>
      </c>
      <c r="K23" s="42">
        <f t="shared" si="5"/>
        <v>-6.9076400881319593</v>
      </c>
      <c r="L23" s="43">
        <f t="shared" si="6"/>
        <v>5.5380217947954504</v>
      </c>
      <c r="M23" s="43">
        <f t="shared" si="7"/>
        <v>12.445661882927411</v>
      </c>
      <c r="N23" s="59">
        <f t="shared" si="41"/>
        <v>-56</v>
      </c>
      <c r="O23" s="57">
        <f t="shared" si="41"/>
        <v>-33</v>
      </c>
      <c r="P23" s="59">
        <f t="shared" si="42"/>
        <v>463</v>
      </c>
      <c r="Q23" s="57">
        <v>-69</v>
      </c>
      <c r="R23" s="57">
        <v>323</v>
      </c>
      <c r="S23" s="57">
        <v>140</v>
      </c>
      <c r="T23" s="59">
        <f t="shared" si="43"/>
        <v>519</v>
      </c>
      <c r="U23" s="57">
        <v>-36</v>
      </c>
      <c r="V23" s="57">
        <v>331</v>
      </c>
      <c r="W23" s="57">
        <v>188</v>
      </c>
      <c r="X23" s="60">
        <f t="shared" si="9"/>
        <v>-3.3347228011671532</v>
      </c>
      <c r="Z23" s="8">
        <v>16793</v>
      </c>
    </row>
    <row r="24" spans="1:26" ht="18.75" customHeight="1" x14ac:dyDescent="0.15">
      <c r="A24" s="7" t="s">
        <v>14</v>
      </c>
      <c r="B24" s="61">
        <f t="shared" si="39"/>
        <v>-89</v>
      </c>
      <c r="C24" s="61">
        <v>19</v>
      </c>
      <c r="D24" s="62">
        <f t="shared" si="3"/>
        <v>-0.17592592592592593</v>
      </c>
      <c r="E24" s="51">
        <f t="shared" si="40"/>
        <v>-59</v>
      </c>
      <c r="F24" s="61">
        <f t="shared" si="40"/>
        <v>24</v>
      </c>
      <c r="G24" s="61">
        <v>30</v>
      </c>
      <c r="H24" s="61">
        <v>6</v>
      </c>
      <c r="I24" s="61">
        <v>89</v>
      </c>
      <c r="J24" s="61">
        <v>-18</v>
      </c>
      <c r="K24" s="34">
        <f t="shared" si="5"/>
        <v>-10.665220535068691</v>
      </c>
      <c r="L24" s="35">
        <f t="shared" si="6"/>
        <v>5.4229934924078087</v>
      </c>
      <c r="M24" s="35">
        <f t="shared" si="7"/>
        <v>16.0882140274765</v>
      </c>
      <c r="N24" s="51">
        <f t="shared" si="41"/>
        <v>-30</v>
      </c>
      <c r="O24" s="61">
        <f t="shared" si="41"/>
        <v>-5</v>
      </c>
      <c r="P24" s="61">
        <f t="shared" si="42"/>
        <v>146</v>
      </c>
      <c r="Q24" s="61">
        <v>1</v>
      </c>
      <c r="R24" s="61">
        <v>69</v>
      </c>
      <c r="S24" s="61">
        <v>77</v>
      </c>
      <c r="T24" s="61">
        <f t="shared" si="43"/>
        <v>176</v>
      </c>
      <c r="U24" s="61">
        <v>6</v>
      </c>
      <c r="V24" s="61">
        <v>90</v>
      </c>
      <c r="W24" s="61">
        <v>86</v>
      </c>
      <c r="X24" s="34">
        <f t="shared" si="9"/>
        <v>-5.4229934924078087</v>
      </c>
      <c r="Z24" s="8">
        <v>5532</v>
      </c>
    </row>
    <row r="25" spans="1:26" ht="18.75" customHeight="1" x14ac:dyDescent="0.15">
      <c r="A25" s="5" t="s">
        <v>13</v>
      </c>
      <c r="B25" s="51">
        <f t="shared" si="39"/>
        <v>-52</v>
      </c>
      <c r="C25" s="51">
        <v>-14</v>
      </c>
      <c r="D25" s="52">
        <f t="shared" si="3"/>
        <v>0.36842105263157898</v>
      </c>
      <c r="E25" s="51">
        <f t="shared" si="40"/>
        <v>-40</v>
      </c>
      <c r="F25" s="51">
        <f t="shared" si="40"/>
        <v>-8</v>
      </c>
      <c r="G25" s="51">
        <v>0</v>
      </c>
      <c r="H25" s="51">
        <v>-5</v>
      </c>
      <c r="I25" s="51">
        <v>40</v>
      </c>
      <c r="J25" s="51">
        <v>3</v>
      </c>
      <c r="K25" s="38">
        <f t="shared" si="5"/>
        <v>-27.453671928620455</v>
      </c>
      <c r="L25" s="39">
        <f t="shared" si="6"/>
        <v>0</v>
      </c>
      <c r="M25" s="39">
        <f t="shared" si="7"/>
        <v>27.453671928620455</v>
      </c>
      <c r="N25" s="51">
        <f>P25-T25</f>
        <v>-12</v>
      </c>
      <c r="O25" s="51">
        <f t="shared" si="41"/>
        <v>-6</v>
      </c>
      <c r="P25" s="51">
        <f t="shared" si="42"/>
        <v>29</v>
      </c>
      <c r="Q25" s="51">
        <v>-11</v>
      </c>
      <c r="R25" s="51">
        <v>13</v>
      </c>
      <c r="S25" s="51">
        <v>16</v>
      </c>
      <c r="T25" s="51">
        <f t="shared" si="43"/>
        <v>41</v>
      </c>
      <c r="U25" s="51">
        <v>-5</v>
      </c>
      <c r="V25" s="51">
        <v>17</v>
      </c>
      <c r="W25" s="51">
        <v>24</v>
      </c>
      <c r="X25" s="54">
        <f t="shared" si="9"/>
        <v>-8.2361015785861369</v>
      </c>
      <c r="Z25" s="8">
        <v>1457</v>
      </c>
    </row>
    <row r="26" spans="1:26" ht="18.75" customHeight="1" x14ac:dyDescent="0.15">
      <c r="A26" s="3" t="s">
        <v>12</v>
      </c>
      <c r="B26" s="55">
        <f t="shared" si="39"/>
        <v>-97</v>
      </c>
      <c r="C26" s="55">
        <v>-34</v>
      </c>
      <c r="D26" s="56">
        <f t="shared" si="3"/>
        <v>0.53968253968253976</v>
      </c>
      <c r="E26" s="55">
        <f t="shared" si="40"/>
        <v>-59</v>
      </c>
      <c r="F26" s="55">
        <f t="shared" si="40"/>
        <v>-21</v>
      </c>
      <c r="G26" s="55">
        <v>14</v>
      </c>
      <c r="H26" s="55">
        <v>1</v>
      </c>
      <c r="I26" s="55">
        <v>73</v>
      </c>
      <c r="J26" s="55">
        <v>22</v>
      </c>
      <c r="K26" s="47">
        <f t="shared" si="5"/>
        <v>-17.744360902255639</v>
      </c>
      <c r="L26" s="48">
        <f t="shared" si="6"/>
        <v>4.2105263157894735</v>
      </c>
      <c r="M26" s="48">
        <f t="shared" si="7"/>
        <v>21.954887218045112</v>
      </c>
      <c r="N26" s="55">
        <f t="shared" si="41"/>
        <v>-38</v>
      </c>
      <c r="O26" s="55">
        <f t="shared" si="41"/>
        <v>-13</v>
      </c>
      <c r="P26" s="55">
        <f t="shared" si="42"/>
        <v>71</v>
      </c>
      <c r="Q26" s="55">
        <v>-9</v>
      </c>
      <c r="R26" s="55">
        <v>48</v>
      </c>
      <c r="S26" s="55">
        <v>23</v>
      </c>
      <c r="T26" s="55">
        <f t="shared" si="43"/>
        <v>109</v>
      </c>
      <c r="U26" s="55">
        <v>4</v>
      </c>
      <c r="V26" s="55">
        <v>58</v>
      </c>
      <c r="W26" s="55">
        <v>51</v>
      </c>
      <c r="X26" s="47">
        <f t="shared" si="9"/>
        <v>-11.428571428571429</v>
      </c>
      <c r="Z26" s="8">
        <v>3325</v>
      </c>
    </row>
    <row r="27" spans="1:26" ht="18.75" customHeight="1" x14ac:dyDescent="0.15">
      <c r="A27" s="1" t="s">
        <v>11</v>
      </c>
      <c r="B27" s="57">
        <f t="shared" si="39"/>
        <v>-145</v>
      </c>
      <c r="C27" s="57">
        <v>-45</v>
      </c>
      <c r="D27" s="58">
        <f t="shared" si="3"/>
        <v>0.44999999999999996</v>
      </c>
      <c r="E27" s="57">
        <f t="shared" si="40"/>
        <v>-101</v>
      </c>
      <c r="F27" s="57">
        <f t="shared" si="40"/>
        <v>-50</v>
      </c>
      <c r="G27" s="57">
        <v>32</v>
      </c>
      <c r="H27" s="57">
        <v>-27</v>
      </c>
      <c r="I27" s="57">
        <v>133</v>
      </c>
      <c r="J27" s="57">
        <v>23</v>
      </c>
      <c r="K27" s="42">
        <f t="shared" si="5"/>
        <v>-12.345679012345679</v>
      </c>
      <c r="L27" s="43">
        <f t="shared" si="6"/>
        <v>3.9115022613372452</v>
      </c>
      <c r="M27" s="43">
        <f t="shared" si="7"/>
        <v>16.257181273682921</v>
      </c>
      <c r="N27" s="59">
        <f t="shared" si="41"/>
        <v>-44</v>
      </c>
      <c r="O27" s="63">
        <f t="shared" si="41"/>
        <v>5</v>
      </c>
      <c r="P27" s="59">
        <f t="shared" si="42"/>
        <v>153</v>
      </c>
      <c r="Q27" s="63">
        <v>-33</v>
      </c>
      <c r="R27" s="63">
        <v>36</v>
      </c>
      <c r="S27" s="63">
        <v>117</v>
      </c>
      <c r="T27" s="59">
        <f t="shared" si="43"/>
        <v>197</v>
      </c>
      <c r="U27" s="63">
        <v>-38</v>
      </c>
      <c r="V27" s="63">
        <v>69</v>
      </c>
      <c r="W27" s="63">
        <v>128</v>
      </c>
      <c r="X27" s="60">
        <f t="shared" si="9"/>
        <v>-5.3783156093387117</v>
      </c>
      <c r="Z27" s="8">
        <v>8181</v>
      </c>
    </row>
    <row r="28" spans="1:26" ht="18.75" customHeight="1" x14ac:dyDescent="0.15">
      <c r="A28" s="5" t="s">
        <v>10</v>
      </c>
      <c r="B28" s="51">
        <f t="shared" si="39"/>
        <v>-89</v>
      </c>
      <c r="C28" s="51">
        <v>-35</v>
      </c>
      <c r="D28" s="52">
        <f t="shared" si="3"/>
        <v>0.64814814814814814</v>
      </c>
      <c r="E28" s="51">
        <f t="shared" si="40"/>
        <v>-73</v>
      </c>
      <c r="F28" s="51">
        <f t="shared" si="40"/>
        <v>-38</v>
      </c>
      <c r="G28" s="51">
        <v>8</v>
      </c>
      <c r="H28" s="51">
        <v>-1</v>
      </c>
      <c r="I28" s="51">
        <v>81</v>
      </c>
      <c r="J28" s="51">
        <v>37</v>
      </c>
      <c r="K28" s="38">
        <f t="shared" si="5"/>
        <v>-23.578811369509044</v>
      </c>
      <c r="L28" s="39">
        <f t="shared" si="6"/>
        <v>2.5839793281653747</v>
      </c>
      <c r="M28" s="39">
        <f t="shared" si="7"/>
        <v>26.162790697674421</v>
      </c>
      <c r="N28" s="51">
        <f t="shared" si="41"/>
        <v>-16</v>
      </c>
      <c r="O28" s="51">
        <f t="shared" si="41"/>
        <v>3</v>
      </c>
      <c r="P28" s="51">
        <f t="shared" si="42"/>
        <v>67</v>
      </c>
      <c r="Q28" s="51">
        <v>-5</v>
      </c>
      <c r="R28" s="51">
        <v>37</v>
      </c>
      <c r="S28" s="51">
        <v>30</v>
      </c>
      <c r="T28" s="51">
        <f t="shared" si="43"/>
        <v>83</v>
      </c>
      <c r="U28" s="51">
        <v>-8</v>
      </c>
      <c r="V28" s="51">
        <v>42</v>
      </c>
      <c r="W28" s="51">
        <v>41</v>
      </c>
      <c r="X28" s="38">
        <f t="shared" si="9"/>
        <v>-5.1679586563307494</v>
      </c>
      <c r="Z28" s="8">
        <v>3096</v>
      </c>
    </row>
    <row r="29" spans="1:26" ht="18.75" customHeight="1" x14ac:dyDescent="0.15">
      <c r="A29" s="3" t="s">
        <v>9</v>
      </c>
      <c r="B29" s="55">
        <f t="shared" si="39"/>
        <v>-61</v>
      </c>
      <c r="C29" s="55">
        <v>-1</v>
      </c>
      <c r="D29" s="56">
        <f t="shared" si="3"/>
        <v>1.6666666666666607E-2</v>
      </c>
      <c r="E29" s="55">
        <f t="shared" si="40"/>
        <v>-57</v>
      </c>
      <c r="F29" s="55">
        <f t="shared" si="40"/>
        <v>2</v>
      </c>
      <c r="G29" s="55">
        <v>50</v>
      </c>
      <c r="H29" s="55">
        <v>-9</v>
      </c>
      <c r="I29" s="55">
        <v>107</v>
      </c>
      <c r="J29" s="55">
        <v>-11</v>
      </c>
      <c r="K29" s="47">
        <f t="shared" si="5"/>
        <v>-6.8369917236415976</v>
      </c>
      <c r="L29" s="48">
        <f t="shared" si="6"/>
        <v>5.9973611610891204</v>
      </c>
      <c r="M29" s="48">
        <f t="shared" si="7"/>
        <v>12.834352884730718</v>
      </c>
      <c r="N29" s="53">
        <f t="shared" si="41"/>
        <v>-4</v>
      </c>
      <c r="O29" s="55">
        <f t="shared" si="41"/>
        <v>-3</v>
      </c>
      <c r="P29" s="53">
        <f>R29+S29</f>
        <v>231</v>
      </c>
      <c r="Q29" s="55">
        <v>-12</v>
      </c>
      <c r="R29" s="55">
        <v>65</v>
      </c>
      <c r="S29" s="55">
        <v>166</v>
      </c>
      <c r="T29" s="53">
        <f>V29+W29</f>
        <v>235</v>
      </c>
      <c r="U29" s="55">
        <v>-9</v>
      </c>
      <c r="V29" s="55">
        <v>104</v>
      </c>
      <c r="W29" s="55">
        <v>131</v>
      </c>
      <c r="X29" s="47">
        <f t="shared" si="9"/>
        <v>-0.47978889288712967</v>
      </c>
      <c r="Z29" s="8">
        <v>8337</v>
      </c>
    </row>
    <row r="30" spans="1:26" ht="18.75" customHeight="1" x14ac:dyDescent="0.15">
      <c r="A30" s="3" t="s">
        <v>8</v>
      </c>
      <c r="B30" s="55">
        <f>E30+N30</f>
        <v>-194</v>
      </c>
      <c r="C30" s="55">
        <v>-58</v>
      </c>
      <c r="D30" s="56">
        <f t="shared" si="3"/>
        <v>0.42647058823529416</v>
      </c>
      <c r="E30" s="55">
        <f t="shared" si="40"/>
        <v>-96</v>
      </c>
      <c r="F30" s="55">
        <f t="shared" si="40"/>
        <v>-10</v>
      </c>
      <c r="G30" s="55">
        <v>47</v>
      </c>
      <c r="H30" s="55">
        <v>-1</v>
      </c>
      <c r="I30" s="55">
        <v>143</v>
      </c>
      <c r="J30" s="55">
        <v>9</v>
      </c>
      <c r="K30" s="54">
        <f t="shared" si="5"/>
        <v>-11.308752503239486</v>
      </c>
      <c r="L30" s="64">
        <f t="shared" si="6"/>
        <v>5.5365767463776647</v>
      </c>
      <c r="M30" s="64">
        <f t="shared" si="7"/>
        <v>16.845329249617151</v>
      </c>
      <c r="N30" s="55">
        <f t="shared" si="41"/>
        <v>-98</v>
      </c>
      <c r="O30" s="55">
        <f t="shared" si="41"/>
        <v>-48</v>
      </c>
      <c r="P30" s="55">
        <f t="shared" si="42"/>
        <v>162</v>
      </c>
      <c r="Q30" s="55">
        <v>-61</v>
      </c>
      <c r="R30" s="55">
        <v>87</v>
      </c>
      <c r="S30" s="55">
        <v>75</v>
      </c>
      <c r="T30" s="55">
        <f t="shared" si="43"/>
        <v>260</v>
      </c>
      <c r="U30" s="55">
        <v>-13</v>
      </c>
      <c r="V30" s="55">
        <v>127</v>
      </c>
      <c r="W30" s="55">
        <v>133</v>
      </c>
      <c r="X30" s="47">
        <f t="shared" si="9"/>
        <v>-11.544351513723644</v>
      </c>
      <c r="Z30" s="8">
        <v>8489</v>
      </c>
    </row>
    <row r="31" spans="1:26" ht="18.75" customHeight="1" x14ac:dyDescent="0.15">
      <c r="A31" s="1" t="s">
        <v>7</v>
      </c>
      <c r="B31" s="57">
        <f t="shared" si="39"/>
        <v>-8</v>
      </c>
      <c r="C31" s="57">
        <v>97</v>
      </c>
      <c r="D31" s="58">
        <f t="shared" si="3"/>
        <v>-0.92380952380952386</v>
      </c>
      <c r="E31" s="57">
        <f t="shared" si="40"/>
        <v>-51</v>
      </c>
      <c r="F31" s="57">
        <f t="shared" si="40"/>
        <v>24</v>
      </c>
      <c r="G31" s="57">
        <v>49</v>
      </c>
      <c r="H31" s="57">
        <v>15</v>
      </c>
      <c r="I31" s="57">
        <v>100</v>
      </c>
      <c r="J31" s="57">
        <v>-9</v>
      </c>
      <c r="K31" s="42">
        <f t="shared" si="5"/>
        <v>-6.8900297216968385</v>
      </c>
      <c r="L31" s="43">
        <f t="shared" si="6"/>
        <v>6.6198324777087274</v>
      </c>
      <c r="M31" s="43">
        <f t="shared" si="7"/>
        <v>13.509862199405566</v>
      </c>
      <c r="N31" s="57">
        <f t="shared" si="41"/>
        <v>43</v>
      </c>
      <c r="O31" s="57">
        <f t="shared" si="41"/>
        <v>73</v>
      </c>
      <c r="P31" s="57">
        <f t="shared" si="42"/>
        <v>208</v>
      </c>
      <c r="Q31" s="57">
        <v>48</v>
      </c>
      <c r="R31" s="57">
        <v>73</v>
      </c>
      <c r="S31" s="57">
        <v>135</v>
      </c>
      <c r="T31" s="57">
        <f t="shared" si="43"/>
        <v>165</v>
      </c>
      <c r="U31" s="57">
        <v>-25</v>
      </c>
      <c r="V31" s="57">
        <v>79</v>
      </c>
      <c r="W31" s="57">
        <v>86</v>
      </c>
      <c r="X31" s="44">
        <f t="shared" si="9"/>
        <v>5.8092407457443933</v>
      </c>
      <c r="Z31" s="8">
        <v>7402</v>
      </c>
    </row>
    <row r="32" spans="1:26" ht="18.75" customHeight="1" x14ac:dyDescent="0.15">
      <c r="A32" s="5" t="s">
        <v>6</v>
      </c>
      <c r="B32" s="51">
        <f t="shared" si="39"/>
        <v>12</v>
      </c>
      <c r="C32" s="51">
        <v>11</v>
      </c>
      <c r="D32" s="52">
        <f t="shared" si="3"/>
        <v>11</v>
      </c>
      <c r="E32" s="51">
        <f t="shared" si="40"/>
        <v>-1</v>
      </c>
      <c r="F32" s="51">
        <f t="shared" si="40"/>
        <v>0</v>
      </c>
      <c r="G32" s="51">
        <v>14</v>
      </c>
      <c r="H32" s="51">
        <v>-6</v>
      </c>
      <c r="I32" s="51">
        <v>15</v>
      </c>
      <c r="J32" s="51">
        <v>-6</v>
      </c>
      <c r="K32" s="38">
        <f t="shared" si="5"/>
        <v>-0.53050397877984079</v>
      </c>
      <c r="L32" s="39">
        <f t="shared" si="6"/>
        <v>7.4270557029177722</v>
      </c>
      <c r="M32" s="39">
        <f t="shared" si="7"/>
        <v>7.9575596816976129</v>
      </c>
      <c r="N32" s="51">
        <f t="shared" si="41"/>
        <v>13</v>
      </c>
      <c r="O32" s="53">
        <f t="shared" si="41"/>
        <v>11</v>
      </c>
      <c r="P32" s="51">
        <f t="shared" si="42"/>
        <v>97</v>
      </c>
      <c r="Q32" s="53">
        <v>14</v>
      </c>
      <c r="R32" s="53">
        <v>19</v>
      </c>
      <c r="S32" s="53">
        <v>78</v>
      </c>
      <c r="T32" s="51">
        <f t="shared" si="43"/>
        <v>84</v>
      </c>
      <c r="U32" s="53">
        <v>3</v>
      </c>
      <c r="V32" s="53">
        <v>22</v>
      </c>
      <c r="W32" s="53">
        <v>62</v>
      </c>
      <c r="X32" s="54">
        <f t="shared" si="9"/>
        <v>6.8965517241379306</v>
      </c>
      <c r="Z32" s="8">
        <v>1885</v>
      </c>
    </row>
    <row r="33" spans="1:26" ht="18.75" customHeight="1" x14ac:dyDescent="0.15">
      <c r="A33" s="3" t="s">
        <v>5</v>
      </c>
      <c r="B33" s="55">
        <f>E33+N33</f>
        <v>-111</v>
      </c>
      <c r="C33" s="55">
        <v>48</v>
      </c>
      <c r="D33" s="56">
        <f t="shared" si="3"/>
        <v>-0.30188679245283023</v>
      </c>
      <c r="E33" s="55">
        <f t="shared" si="40"/>
        <v>-119</v>
      </c>
      <c r="F33" s="55">
        <f t="shared" si="40"/>
        <v>15</v>
      </c>
      <c r="G33" s="55">
        <v>34</v>
      </c>
      <c r="H33" s="55">
        <v>6</v>
      </c>
      <c r="I33" s="55">
        <v>153</v>
      </c>
      <c r="J33" s="55">
        <v>-9</v>
      </c>
      <c r="K33" s="47">
        <f t="shared" si="5"/>
        <v>-15.122633117295718</v>
      </c>
      <c r="L33" s="48">
        <f t="shared" si="6"/>
        <v>4.3207523192273474</v>
      </c>
      <c r="M33" s="48">
        <f t="shared" si="7"/>
        <v>19.443385436523066</v>
      </c>
      <c r="N33" s="55">
        <f t="shared" si="41"/>
        <v>8</v>
      </c>
      <c r="O33" s="55">
        <f t="shared" si="41"/>
        <v>33</v>
      </c>
      <c r="P33" s="55">
        <f t="shared" si="42"/>
        <v>192</v>
      </c>
      <c r="Q33" s="55">
        <v>10</v>
      </c>
      <c r="R33" s="55">
        <v>61</v>
      </c>
      <c r="S33" s="55">
        <v>131</v>
      </c>
      <c r="T33" s="55">
        <f t="shared" si="43"/>
        <v>184</v>
      </c>
      <c r="U33" s="55">
        <v>-23</v>
      </c>
      <c r="V33" s="55">
        <v>81</v>
      </c>
      <c r="W33" s="55">
        <v>103</v>
      </c>
      <c r="X33" s="47">
        <f t="shared" si="9"/>
        <v>1.016647604524082</v>
      </c>
      <c r="Z33" s="8">
        <v>7869</v>
      </c>
    </row>
    <row r="34" spans="1:26" ht="18.75" customHeight="1" x14ac:dyDescent="0.15">
      <c r="A34" s="3" t="s">
        <v>4</v>
      </c>
      <c r="B34" s="55">
        <f t="shared" si="39"/>
        <v>-81</v>
      </c>
      <c r="C34" s="55">
        <v>24</v>
      </c>
      <c r="D34" s="56">
        <f t="shared" si="3"/>
        <v>-0.22857142857142854</v>
      </c>
      <c r="E34" s="55">
        <f t="shared" si="40"/>
        <v>-61</v>
      </c>
      <c r="F34" s="55">
        <f t="shared" si="40"/>
        <v>3</v>
      </c>
      <c r="G34" s="55">
        <v>19</v>
      </c>
      <c r="H34" s="55">
        <v>1</v>
      </c>
      <c r="I34" s="55">
        <v>80</v>
      </c>
      <c r="J34" s="55">
        <v>-2</v>
      </c>
      <c r="K34" s="47">
        <f t="shared" si="5"/>
        <v>-11.472634944517585</v>
      </c>
      <c r="L34" s="48">
        <f t="shared" si="6"/>
        <v>3.5734436712431821</v>
      </c>
      <c r="M34" s="48">
        <f t="shared" si="7"/>
        <v>15.046078615760768</v>
      </c>
      <c r="N34" s="55">
        <f t="shared" si="41"/>
        <v>-20</v>
      </c>
      <c r="O34" s="55">
        <f t="shared" si="41"/>
        <v>21</v>
      </c>
      <c r="P34" s="55">
        <f t="shared" si="42"/>
        <v>125</v>
      </c>
      <c r="Q34" s="55">
        <v>29</v>
      </c>
      <c r="R34" s="55">
        <v>60</v>
      </c>
      <c r="S34" s="55">
        <v>65</v>
      </c>
      <c r="T34" s="55">
        <f t="shared" si="43"/>
        <v>145</v>
      </c>
      <c r="U34" s="55">
        <v>8</v>
      </c>
      <c r="V34" s="55">
        <v>67</v>
      </c>
      <c r="W34" s="55">
        <v>78</v>
      </c>
      <c r="X34" s="47">
        <f t="shared" si="9"/>
        <v>-3.7615196539401921</v>
      </c>
      <c r="Z34" s="8">
        <v>5317</v>
      </c>
    </row>
    <row r="35" spans="1:26" ht="18.75" customHeight="1" x14ac:dyDescent="0.15">
      <c r="A35" s="1" t="s">
        <v>3</v>
      </c>
      <c r="B35" s="57">
        <f>E35+N35</f>
        <v>-71</v>
      </c>
      <c r="C35" s="57">
        <v>-7</v>
      </c>
      <c r="D35" s="58">
        <f t="shared" si="3"/>
        <v>0.109375</v>
      </c>
      <c r="E35" s="57">
        <f t="shared" si="40"/>
        <v>-59</v>
      </c>
      <c r="F35" s="57">
        <f t="shared" si="40"/>
        <v>-18</v>
      </c>
      <c r="G35" s="57">
        <v>23</v>
      </c>
      <c r="H35" s="57">
        <v>-15</v>
      </c>
      <c r="I35" s="57">
        <v>82</v>
      </c>
      <c r="J35" s="57">
        <v>3</v>
      </c>
      <c r="K35" s="42">
        <f t="shared" si="5"/>
        <v>-10.584858270541801</v>
      </c>
      <c r="L35" s="43">
        <f t="shared" si="6"/>
        <v>4.1263006817366348</v>
      </c>
      <c r="M35" s="43">
        <f t="shared" si="7"/>
        <v>14.711158952278435</v>
      </c>
      <c r="N35" s="59">
        <f t="shared" si="41"/>
        <v>-12</v>
      </c>
      <c r="O35" s="63">
        <f t="shared" si="41"/>
        <v>11</v>
      </c>
      <c r="P35" s="59">
        <f t="shared" si="42"/>
        <v>128</v>
      </c>
      <c r="Q35" s="63">
        <v>-21</v>
      </c>
      <c r="R35" s="63">
        <v>41</v>
      </c>
      <c r="S35" s="63">
        <v>87</v>
      </c>
      <c r="T35" s="59">
        <f t="shared" si="43"/>
        <v>140</v>
      </c>
      <c r="U35" s="63">
        <v>-32</v>
      </c>
      <c r="V35" s="63">
        <v>49</v>
      </c>
      <c r="W35" s="63">
        <v>91</v>
      </c>
      <c r="X35" s="60">
        <f t="shared" si="9"/>
        <v>-2.1528525296017222</v>
      </c>
      <c r="Z35" s="8">
        <v>5574</v>
      </c>
    </row>
    <row r="36" spans="1:26" ht="18.75" customHeight="1" x14ac:dyDescent="0.15">
      <c r="A36" s="5" t="s">
        <v>2</v>
      </c>
      <c r="B36" s="51">
        <f t="shared" si="39"/>
        <v>-68</v>
      </c>
      <c r="C36" s="51">
        <v>-5</v>
      </c>
      <c r="D36" s="52">
        <f t="shared" si="3"/>
        <v>7.9365079365079305E-2</v>
      </c>
      <c r="E36" s="51">
        <f t="shared" si="40"/>
        <v>-50</v>
      </c>
      <c r="F36" s="51">
        <f t="shared" si="40"/>
        <v>-2</v>
      </c>
      <c r="G36" s="51">
        <v>7</v>
      </c>
      <c r="H36" s="51">
        <v>2</v>
      </c>
      <c r="I36" s="51">
        <v>57</v>
      </c>
      <c r="J36" s="51">
        <v>4</v>
      </c>
      <c r="K36" s="38">
        <f t="shared" si="5"/>
        <v>-23.299161230195711</v>
      </c>
      <c r="L36" s="39">
        <f t="shared" si="6"/>
        <v>3.2618825722273996</v>
      </c>
      <c r="M36" s="39">
        <f t="shared" si="7"/>
        <v>26.561043802423114</v>
      </c>
      <c r="N36" s="51">
        <f t="shared" si="41"/>
        <v>-18</v>
      </c>
      <c r="O36" s="51">
        <f t="shared" si="41"/>
        <v>-3</v>
      </c>
      <c r="P36" s="51">
        <f t="shared" si="42"/>
        <v>37</v>
      </c>
      <c r="Q36" s="51">
        <v>-11</v>
      </c>
      <c r="R36" s="51">
        <v>18</v>
      </c>
      <c r="S36" s="51">
        <v>19</v>
      </c>
      <c r="T36" s="51">
        <f t="shared" si="43"/>
        <v>55</v>
      </c>
      <c r="U36" s="51">
        <v>-8</v>
      </c>
      <c r="V36" s="51">
        <v>30</v>
      </c>
      <c r="W36" s="51">
        <v>25</v>
      </c>
      <c r="X36" s="38">
        <f t="shared" si="9"/>
        <v>-8.387698042870456</v>
      </c>
      <c r="Z36" s="8">
        <v>2146</v>
      </c>
    </row>
    <row r="37" spans="1:26" ht="18.75" customHeight="1" x14ac:dyDescent="0.15">
      <c r="A37" s="3" t="s">
        <v>1</v>
      </c>
      <c r="B37" s="55">
        <f t="shared" si="39"/>
        <v>-49</v>
      </c>
      <c r="C37" s="55">
        <v>-22</v>
      </c>
      <c r="D37" s="56">
        <f t="shared" si="3"/>
        <v>0.81481481481481488</v>
      </c>
      <c r="E37" s="55">
        <f t="shared" si="40"/>
        <v>-37</v>
      </c>
      <c r="F37" s="55">
        <f t="shared" si="40"/>
        <v>-21</v>
      </c>
      <c r="G37" s="55">
        <v>4</v>
      </c>
      <c r="H37" s="55">
        <v>-3</v>
      </c>
      <c r="I37" s="55">
        <v>41</v>
      </c>
      <c r="J37" s="55">
        <v>18</v>
      </c>
      <c r="K37" s="47">
        <f t="shared" si="5"/>
        <v>-24.104234527687296</v>
      </c>
      <c r="L37" s="48">
        <f t="shared" si="6"/>
        <v>2.6058631921824107</v>
      </c>
      <c r="M37" s="48">
        <f t="shared" si="7"/>
        <v>26.710097719869708</v>
      </c>
      <c r="N37" s="55">
        <f t="shared" si="41"/>
        <v>-12</v>
      </c>
      <c r="O37" s="55">
        <f t="shared" si="41"/>
        <v>-1</v>
      </c>
      <c r="P37" s="53">
        <f t="shared" si="42"/>
        <v>32</v>
      </c>
      <c r="Q37" s="55">
        <v>-3</v>
      </c>
      <c r="R37" s="55">
        <v>11</v>
      </c>
      <c r="S37" s="55">
        <v>21</v>
      </c>
      <c r="T37" s="53">
        <f t="shared" si="43"/>
        <v>44</v>
      </c>
      <c r="U37" s="55">
        <v>-2</v>
      </c>
      <c r="V37" s="55">
        <v>15</v>
      </c>
      <c r="W37" s="55">
        <v>29</v>
      </c>
      <c r="X37" s="47">
        <f t="shared" si="9"/>
        <v>-7.8175895765472312</v>
      </c>
      <c r="Z37" s="8">
        <v>1535</v>
      </c>
    </row>
    <row r="38" spans="1:26" ht="18.75" customHeight="1" x14ac:dyDescent="0.15">
      <c r="A38" s="1" t="s">
        <v>0</v>
      </c>
      <c r="B38" s="57">
        <f t="shared" si="39"/>
        <v>-35</v>
      </c>
      <c r="C38" s="57">
        <v>5</v>
      </c>
      <c r="D38" s="58">
        <f t="shared" si="3"/>
        <v>-0.125</v>
      </c>
      <c r="E38" s="57">
        <f t="shared" si="40"/>
        <v>-30</v>
      </c>
      <c r="F38" s="57">
        <f t="shared" si="40"/>
        <v>-9</v>
      </c>
      <c r="G38" s="57">
        <v>8</v>
      </c>
      <c r="H38" s="57">
        <v>2</v>
      </c>
      <c r="I38" s="57">
        <v>38</v>
      </c>
      <c r="J38" s="57">
        <v>11</v>
      </c>
      <c r="K38" s="42">
        <f t="shared" si="5"/>
        <v>-21.48997134670487</v>
      </c>
      <c r="L38" s="43">
        <f t="shared" si="6"/>
        <v>5.7306590257879657</v>
      </c>
      <c r="M38" s="43">
        <f t="shared" si="7"/>
        <v>27.220630372492838</v>
      </c>
      <c r="N38" s="59">
        <f t="shared" si="41"/>
        <v>-5</v>
      </c>
      <c r="O38" s="57">
        <f t="shared" si="41"/>
        <v>14</v>
      </c>
      <c r="P38" s="57">
        <f t="shared" si="42"/>
        <v>30</v>
      </c>
      <c r="Q38" s="57">
        <v>11</v>
      </c>
      <c r="R38" s="57">
        <v>14</v>
      </c>
      <c r="S38" s="57">
        <v>16</v>
      </c>
      <c r="T38" s="57">
        <f t="shared" si="43"/>
        <v>35</v>
      </c>
      <c r="U38" s="57">
        <v>-3</v>
      </c>
      <c r="V38" s="57">
        <v>12</v>
      </c>
      <c r="W38" s="57">
        <v>23</v>
      </c>
      <c r="X38" s="44">
        <f t="shared" si="9"/>
        <v>-3.5816618911174789</v>
      </c>
      <c r="Z38" s="8">
        <v>1396</v>
      </c>
    </row>
    <row r="39" spans="1:26" x14ac:dyDescent="0.15">
      <c r="A39" s="23" t="s">
        <v>58</v>
      </c>
    </row>
  </sheetData>
  <mergeCells count="19">
    <mergeCell ref="T6:W6"/>
    <mergeCell ref="K7:K8"/>
    <mergeCell ref="Q7:Q8"/>
    <mergeCell ref="R7:R8"/>
    <mergeCell ref="U7:U8"/>
    <mergeCell ref="V7:V8"/>
    <mergeCell ref="A5:A8"/>
    <mergeCell ref="B5:D5"/>
    <mergeCell ref="E5:M5"/>
    <mergeCell ref="N5:X5"/>
    <mergeCell ref="C6:C8"/>
    <mergeCell ref="D6:D8"/>
    <mergeCell ref="F6:F8"/>
    <mergeCell ref="H6:H8"/>
    <mergeCell ref="J6:J8"/>
    <mergeCell ref="K6:M6"/>
    <mergeCell ref="X7:X8"/>
    <mergeCell ref="O6:O8"/>
    <mergeCell ref="P6:S6"/>
  </mergeCells>
  <phoneticPr fontId="3"/>
  <pageMargins left="0.70866141732283472" right="0.70866141732283472" top="0.74803149606299213" bottom="0.74803149606299213" header="0.31496062992125984" footer="0.31496062992125984"/>
  <pageSetup paperSize="9" scale="76" orientation="landscape" r:id="rId1"/>
  <rowBreaks count="2" manualBreakCount="2">
    <brk id="31" max="16383" man="1"/>
    <brk id="39" max="17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男女計</vt:lpstr>
      <vt:lpstr>男計</vt:lpstr>
      <vt:lpstr>女計</vt:lpstr>
      <vt:lpstr>女計!Print_Area</vt:lpstr>
      <vt:lpstr>男計!Print_Area</vt:lpstr>
      <vt:lpstr>男女計!Print_Area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2017-12-24T04:42:52Z</cp:lastPrinted>
  <dcterms:created xsi:type="dcterms:W3CDTF">2017-09-15T07:21:02Z</dcterms:created>
  <dcterms:modified xsi:type="dcterms:W3CDTF">2021-12-22T00:50:18Z</dcterms:modified>
</cp:coreProperties>
</file>